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eco\SICIP\3.0.IMAE2013\Proyecto nuevo IMAE\1.Informes IMAE\2025\5-25\"/>
    </mc:Choice>
  </mc:AlternateContent>
  <xr:revisionPtr revIDLastSave="0" documentId="13_ncr:1_{62A03870-3BEA-49C9-B74F-B019CE0A1BE7}" xr6:coauthVersionLast="47" xr6:coauthVersionMax="47" xr10:uidLastSave="{00000000-0000-0000-0000-000000000000}"/>
  <bookViews>
    <workbookView xWindow="-120" yWindow="-120" windowWidth="29040" windowHeight="15720" tabRatio="505" xr2:uid="{00000000-000D-0000-FFFF-FFFF00000000}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Acumulada">OFFSET('C.1'!$D$93,0,0,COUNT('C.1'!$D$93:$D$440))</definedName>
    <definedName name="_xlnm.Print_Area" localSheetId="1">'C.1'!$A$1:$F$441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OFFSET('C.1'!$C$93,0,0,COUNT('C.1'!$C$93:$C$440))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55" i="24" l="1"/>
  <c r="AN155" i="24"/>
  <c r="AM155" i="24"/>
  <c r="AL155" i="24"/>
  <c r="AK155" i="24"/>
  <c r="AJ155" i="24"/>
  <c r="AI155" i="24"/>
  <c r="AH155" i="24"/>
  <c r="AG155" i="24"/>
  <c r="AF155" i="24"/>
  <c r="AE155" i="24"/>
  <c r="AD155" i="24"/>
  <c r="AC155" i="24"/>
  <c r="AB155" i="24"/>
  <c r="AA155" i="24"/>
  <c r="Z155" i="24"/>
  <c r="Y155" i="24"/>
  <c r="X155" i="24"/>
  <c r="W155" i="24"/>
  <c r="AO154" i="24"/>
  <c r="AN154" i="24"/>
  <c r="AM154" i="24"/>
  <c r="AL154" i="24"/>
  <c r="AK154" i="24"/>
  <c r="AJ154" i="24"/>
  <c r="AI154" i="24"/>
  <c r="AH154" i="24"/>
  <c r="AG154" i="24"/>
  <c r="AF154" i="24"/>
  <c r="AE154" i="24"/>
  <c r="AD154" i="24"/>
  <c r="AC154" i="24"/>
  <c r="AB154" i="24"/>
  <c r="AA154" i="24"/>
  <c r="Z154" i="24"/>
  <c r="Y154" i="24"/>
  <c r="X154" i="24"/>
  <c r="W154" i="24"/>
  <c r="AO153" i="24"/>
  <c r="AN153" i="24"/>
  <c r="AM153" i="24"/>
  <c r="AL153" i="24"/>
  <c r="AK153" i="24"/>
  <c r="AJ153" i="24"/>
  <c r="AI153" i="24"/>
  <c r="AH153" i="24"/>
  <c r="AG153" i="24"/>
  <c r="AF153" i="24"/>
  <c r="AE153" i="24"/>
  <c r="AD153" i="24"/>
  <c r="AC153" i="24"/>
  <c r="AB153" i="24"/>
  <c r="AA153" i="24"/>
  <c r="Z153" i="24"/>
  <c r="Y153" i="24"/>
  <c r="X153" i="24"/>
  <c r="W153" i="24"/>
  <c r="AO152" i="24"/>
  <c r="AN152" i="24"/>
  <c r="AM152" i="24"/>
  <c r="AL152" i="24"/>
  <c r="AK152" i="24"/>
  <c r="AJ152" i="24"/>
  <c r="AI152" i="24"/>
  <c r="AH152" i="24"/>
  <c r="AG152" i="24"/>
  <c r="AF152" i="24"/>
  <c r="AE152" i="24"/>
  <c r="AD152" i="24"/>
  <c r="AC152" i="24"/>
  <c r="AB152" i="24"/>
  <c r="AA152" i="24"/>
  <c r="Z152" i="24"/>
  <c r="Y152" i="24"/>
  <c r="X152" i="24"/>
  <c r="W152" i="24"/>
  <c r="AO151" i="24"/>
  <c r="AN151" i="24"/>
  <c r="AM151" i="24"/>
  <c r="AL151" i="24"/>
  <c r="AK151" i="24"/>
  <c r="AJ151" i="24"/>
  <c r="AI151" i="24"/>
  <c r="AH151" i="24"/>
  <c r="AG151" i="24"/>
  <c r="AF151" i="24"/>
  <c r="AE151" i="24"/>
  <c r="AD151" i="24"/>
  <c r="AC151" i="24"/>
  <c r="AB151" i="24"/>
  <c r="AA151" i="24"/>
  <c r="Z151" i="24"/>
  <c r="Y151" i="24"/>
  <c r="X151" i="24"/>
  <c r="W151" i="24"/>
  <c r="AO150" i="24"/>
  <c r="AN150" i="24"/>
  <c r="AM150" i="24"/>
  <c r="AL150" i="24"/>
  <c r="AK150" i="24"/>
  <c r="AJ150" i="24"/>
  <c r="AI150" i="24"/>
  <c r="AH150" i="24"/>
  <c r="AG150" i="24"/>
  <c r="AF150" i="24"/>
  <c r="AE150" i="24"/>
  <c r="AD150" i="24"/>
  <c r="AC150" i="24"/>
  <c r="AB150" i="24"/>
  <c r="AA150" i="24"/>
  <c r="Z150" i="24"/>
  <c r="Y150" i="24"/>
  <c r="X150" i="24"/>
  <c r="W150" i="24"/>
  <c r="D164" i="9"/>
  <c r="D163" i="9"/>
  <c r="D162" i="9"/>
  <c r="D161" i="9"/>
  <c r="D160" i="9"/>
  <c r="D159" i="9"/>
  <c r="D158" i="9"/>
  <c r="D157" i="9"/>
  <c r="D156" i="9"/>
  <c r="D155" i="9"/>
  <c r="D154" i="9"/>
  <c r="D153" i="9"/>
  <c r="AO149" i="24"/>
  <c r="AN149" i="24"/>
  <c r="AM149" i="24"/>
  <c r="AL149" i="24"/>
  <c r="AK149" i="24"/>
  <c r="AJ149" i="24"/>
  <c r="AI149" i="24"/>
  <c r="AH149" i="24"/>
  <c r="AG149" i="24"/>
  <c r="AF149" i="24"/>
  <c r="AE149" i="24"/>
  <c r="AD149" i="24"/>
  <c r="AC149" i="24"/>
  <c r="AB149" i="24"/>
  <c r="AA149" i="24"/>
  <c r="Z149" i="24"/>
  <c r="Y149" i="24"/>
  <c r="X149" i="24"/>
  <c r="W149" i="24"/>
  <c r="AO148" i="24"/>
  <c r="AN148" i="24"/>
  <c r="AM148" i="24"/>
  <c r="AL148" i="24"/>
  <c r="AK148" i="24"/>
  <c r="AJ148" i="24"/>
  <c r="AI148" i="24"/>
  <c r="AH148" i="24"/>
  <c r="AG148" i="24"/>
  <c r="AF148" i="24"/>
  <c r="AE148" i="24"/>
  <c r="AD148" i="24"/>
  <c r="AC148" i="24"/>
  <c r="AB148" i="24"/>
  <c r="AA148" i="24"/>
  <c r="Z148" i="24"/>
  <c r="Y148" i="24"/>
  <c r="X148" i="24"/>
  <c r="W148" i="24"/>
  <c r="AO147" i="24"/>
  <c r="AN147" i="24"/>
  <c r="AM147" i="24"/>
  <c r="AL147" i="24"/>
  <c r="AK147" i="24"/>
  <c r="AJ147" i="24"/>
  <c r="AI147" i="24"/>
  <c r="AH147" i="24"/>
  <c r="AG147" i="24"/>
  <c r="AF147" i="24"/>
  <c r="AE147" i="24"/>
  <c r="AD147" i="24"/>
  <c r="AC147" i="24"/>
  <c r="AB147" i="24"/>
  <c r="AA147" i="24"/>
  <c r="Z147" i="24"/>
  <c r="Y147" i="24"/>
  <c r="X147" i="24"/>
  <c r="W147" i="24"/>
  <c r="AO146" i="24" l="1"/>
  <c r="AN146" i="24"/>
  <c r="AM146" i="24"/>
  <c r="AL146" i="24"/>
  <c r="AK146" i="24"/>
  <c r="AJ146" i="24"/>
  <c r="AI146" i="24"/>
  <c r="AH146" i="24"/>
  <c r="AG146" i="24"/>
  <c r="AF146" i="24"/>
  <c r="AE146" i="24"/>
  <c r="AD146" i="24"/>
  <c r="AC146" i="24"/>
  <c r="AB146" i="24"/>
  <c r="AA146" i="24"/>
  <c r="Z146" i="24"/>
  <c r="Y146" i="24"/>
  <c r="X146" i="24"/>
  <c r="W146" i="24"/>
  <c r="AO145" i="24"/>
  <c r="AN145" i="24"/>
  <c r="AM145" i="24"/>
  <c r="AL145" i="24"/>
  <c r="AK145" i="24"/>
  <c r="AJ145" i="24"/>
  <c r="AI145" i="24"/>
  <c r="AH145" i="24"/>
  <c r="AG145" i="24"/>
  <c r="AF145" i="24"/>
  <c r="AE145" i="24"/>
  <c r="AD145" i="24"/>
  <c r="AC145" i="24"/>
  <c r="AB145" i="24"/>
  <c r="AA145" i="24"/>
  <c r="Z145" i="24"/>
  <c r="Y145" i="24"/>
  <c r="X145" i="24"/>
  <c r="W145" i="24"/>
  <c r="AO144" i="24"/>
  <c r="AN144" i="24"/>
  <c r="AM144" i="24"/>
  <c r="AL144" i="24"/>
  <c r="AK144" i="24"/>
  <c r="AJ144" i="24"/>
  <c r="AI144" i="24"/>
  <c r="AH144" i="24"/>
  <c r="AG144" i="24"/>
  <c r="AF144" i="24"/>
  <c r="AE144" i="24"/>
  <c r="AD144" i="24"/>
  <c r="AC144" i="24"/>
  <c r="AB144" i="24"/>
  <c r="AA144" i="24"/>
  <c r="Z144" i="24"/>
  <c r="Y144" i="24"/>
  <c r="X144" i="24"/>
  <c r="W144" i="24"/>
  <c r="AO143" i="24"/>
  <c r="AN143" i="24"/>
  <c r="AM143" i="24"/>
  <c r="AL143" i="24"/>
  <c r="AK143" i="24"/>
  <c r="AJ143" i="24"/>
  <c r="AI143" i="24"/>
  <c r="AH143" i="24"/>
  <c r="AG143" i="24"/>
  <c r="AF143" i="24"/>
  <c r="AE143" i="24"/>
  <c r="AD143" i="24"/>
  <c r="AC143" i="24"/>
  <c r="AB143" i="24"/>
  <c r="AA143" i="24"/>
  <c r="Z143" i="24"/>
  <c r="Y143" i="24"/>
  <c r="X143" i="24"/>
  <c r="W143" i="24"/>
  <c r="AO142" i="24"/>
  <c r="AN142" i="24"/>
  <c r="AM142" i="24"/>
  <c r="AL142" i="24"/>
  <c r="AK142" i="24"/>
  <c r="AJ142" i="24"/>
  <c r="AI142" i="24"/>
  <c r="AH142" i="24"/>
  <c r="AG142" i="24"/>
  <c r="AF142" i="24"/>
  <c r="AE142" i="24"/>
  <c r="AD142" i="24"/>
  <c r="AC142" i="24"/>
  <c r="AB142" i="24"/>
  <c r="AA142" i="24"/>
  <c r="Z142" i="24"/>
  <c r="Y142" i="24"/>
  <c r="X142" i="24"/>
  <c r="W142" i="24"/>
  <c r="AO141" i="24"/>
  <c r="AN141" i="24"/>
  <c r="AM141" i="24"/>
  <c r="AL141" i="24"/>
  <c r="AK141" i="24"/>
  <c r="AJ141" i="24"/>
  <c r="AI141" i="24"/>
  <c r="AH141" i="24"/>
  <c r="AG141" i="24"/>
  <c r="AF141" i="24"/>
  <c r="AE141" i="24"/>
  <c r="AD141" i="24"/>
  <c r="AC141" i="24"/>
  <c r="AB141" i="24"/>
  <c r="AA141" i="24"/>
  <c r="Z141" i="24"/>
  <c r="Y141" i="24"/>
  <c r="X141" i="24"/>
  <c r="W141" i="24"/>
  <c r="C143" i="9" l="1"/>
  <c r="AO140" i="24" l="1"/>
  <c r="AN140" i="24"/>
  <c r="AM140" i="24"/>
  <c r="AL140" i="24"/>
  <c r="AK140" i="24"/>
  <c r="AJ140" i="24"/>
  <c r="AI140" i="24"/>
  <c r="AH140" i="24"/>
  <c r="AG140" i="24"/>
  <c r="AF140" i="24"/>
  <c r="AE140" i="24"/>
  <c r="AD140" i="24"/>
  <c r="AC140" i="24"/>
  <c r="AB140" i="24"/>
  <c r="AA140" i="24"/>
  <c r="Z140" i="24"/>
  <c r="Y140" i="24"/>
  <c r="X140" i="24"/>
  <c r="W140" i="24"/>
  <c r="AO139" i="24"/>
  <c r="AN139" i="24"/>
  <c r="AM139" i="24"/>
  <c r="AL139" i="24"/>
  <c r="AK139" i="24"/>
  <c r="AJ139" i="24"/>
  <c r="AI139" i="24"/>
  <c r="AH139" i="24"/>
  <c r="AG139" i="24"/>
  <c r="AF139" i="24"/>
  <c r="AE139" i="24"/>
  <c r="AD139" i="24"/>
  <c r="AC139" i="24"/>
  <c r="AB139" i="24"/>
  <c r="AA139" i="24"/>
  <c r="Z139" i="24"/>
  <c r="Y139" i="24"/>
  <c r="X139" i="24"/>
  <c r="W139" i="24"/>
  <c r="AO138" i="24"/>
  <c r="AN138" i="24"/>
  <c r="AM138" i="24"/>
  <c r="AL138" i="24"/>
  <c r="AK138" i="24"/>
  <c r="AJ138" i="24"/>
  <c r="AI138" i="24"/>
  <c r="AH138" i="24"/>
  <c r="AG138" i="24"/>
  <c r="AF138" i="24"/>
  <c r="AE138" i="24"/>
  <c r="AD138" i="24"/>
  <c r="AC138" i="24"/>
  <c r="AB138" i="24"/>
  <c r="AA138" i="24"/>
  <c r="Z138" i="24"/>
  <c r="Y138" i="24"/>
  <c r="X138" i="24"/>
  <c r="W138" i="24"/>
  <c r="C140" i="9" l="1"/>
  <c r="AO137" i="24" l="1"/>
  <c r="AN137" i="24"/>
  <c r="AM137" i="24"/>
  <c r="AL137" i="24"/>
  <c r="AK137" i="24"/>
  <c r="AJ137" i="24"/>
  <c r="AI137" i="24"/>
  <c r="AH137" i="24"/>
  <c r="AG137" i="24"/>
  <c r="AF137" i="24"/>
  <c r="AE137" i="24"/>
  <c r="AD137" i="24"/>
  <c r="AC137" i="24"/>
  <c r="AB137" i="24"/>
  <c r="AA137" i="24"/>
  <c r="Z137" i="24"/>
  <c r="Y137" i="24"/>
  <c r="X137" i="24"/>
  <c r="W137" i="24"/>
  <c r="AO136" i="24"/>
  <c r="AN136" i="24"/>
  <c r="AM136" i="24"/>
  <c r="AL136" i="24"/>
  <c r="AK136" i="24"/>
  <c r="AJ136" i="24"/>
  <c r="AI136" i="24"/>
  <c r="AH136" i="24"/>
  <c r="AG136" i="24"/>
  <c r="AF136" i="24"/>
  <c r="AE136" i="24"/>
  <c r="AD136" i="24"/>
  <c r="AC136" i="24"/>
  <c r="AB136" i="24"/>
  <c r="AA136" i="24"/>
  <c r="Z136" i="24"/>
  <c r="Y136" i="24"/>
  <c r="X136" i="24"/>
  <c r="W136" i="24"/>
  <c r="AO135" i="24"/>
  <c r="AN135" i="24"/>
  <c r="AM135" i="24"/>
  <c r="AL135" i="24"/>
  <c r="AK135" i="24"/>
  <c r="AJ135" i="24"/>
  <c r="AI135" i="24"/>
  <c r="AH135" i="24"/>
  <c r="AG135" i="24"/>
  <c r="AF135" i="24"/>
  <c r="AE135" i="24"/>
  <c r="AD135" i="24"/>
  <c r="AC135" i="24"/>
  <c r="AB135" i="24"/>
  <c r="AA135" i="24"/>
  <c r="Z135" i="24"/>
  <c r="Y135" i="24"/>
  <c r="X135" i="24"/>
  <c r="W135" i="24"/>
  <c r="C139" i="9" l="1"/>
  <c r="C138" i="9"/>
  <c r="AO134" i="24" l="1"/>
  <c r="AN134" i="24"/>
  <c r="AM134" i="24"/>
  <c r="AL134" i="24"/>
  <c r="AK134" i="24"/>
  <c r="AJ134" i="24"/>
  <c r="AI134" i="24"/>
  <c r="AH134" i="24"/>
  <c r="AG134" i="24"/>
  <c r="AF134" i="24"/>
  <c r="AE134" i="24"/>
  <c r="AD134" i="24"/>
  <c r="AC134" i="24"/>
  <c r="AB134" i="24"/>
  <c r="AA134" i="24"/>
  <c r="Z134" i="24"/>
  <c r="Y134" i="24"/>
  <c r="X134" i="24"/>
  <c r="W134" i="24"/>
  <c r="AO133" i="24"/>
  <c r="AN133" i="24"/>
  <c r="AM133" i="24"/>
  <c r="AL133" i="24"/>
  <c r="AK133" i="24"/>
  <c r="AJ133" i="24"/>
  <c r="AI133" i="24"/>
  <c r="AH133" i="24"/>
  <c r="AG133" i="24"/>
  <c r="AF133" i="24"/>
  <c r="AE133" i="24"/>
  <c r="AD133" i="24"/>
  <c r="AC133" i="24"/>
  <c r="AB133" i="24"/>
  <c r="AA133" i="24"/>
  <c r="Z133" i="24"/>
  <c r="Y133" i="24"/>
  <c r="X133" i="24"/>
  <c r="W133" i="24"/>
  <c r="AO132" i="24"/>
  <c r="AN132" i="24"/>
  <c r="AM132" i="24"/>
  <c r="AL132" i="24"/>
  <c r="AK132" i="24"/>
  <c r="AJ132" i="24"/>
  <c r="AI132" i="24"/>
  <c r="AH132" i="24"/>
  <c r="AG132" i="24"/>
  <c r="AF132" i="24"/>
  <c r="AE132" i="24"/>
  <c r="AD132" i="24"/>
  <c r="AC132" i="24"/>
  <c r="AB132" i="24"/>
  <c r="AA132" i="24"/>
  <c r="Z132" i="24"/>
  <c r="Y132" i="24"/>
  <c r="X132" i="24"/>
  <c r="W132" i="24"/>
  <c r="D152" i="9" l="1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C134" i="9" l="1"/>
  <c r="AO131" i="24" l="1"/>
  <c r="AN131" i="24"/>
  <c r="AM131" i="24"/>
  <c r="AL131" i="24"/>
  <c r="AK131" i="24"/>
  <c r="AJ131" i="24"/>
  <c r="AI131" i="24"/>
  <c r="AH131" i="24"/>
  <c r="AG131" i="24"/>
  <c r="AF131" i="24"/>
  <c r="AE131" i="24"/>
  <c r="AD131" i="24"/>
  <c r="AC131" i="24"/>
  <c r="AB131" i="24"/>
  <c r="AA131" i="24"/>
  <c r="Z131" i="24"/>
  <c r="Y131" i="24"/>
  <c r="X131" i="24"/>
  <c r="W131" i="24"/>
  <c r="AO130" i="24"/>
  <c r="AN130" i="24"/>
  <c r="AM130" i="24"/>
  <c r="AL130" i="24"/>
  <c r="AK130" i="24"/>
  <c r="AJ130" i="24"/>
  <c r="AI130" i="24"/>
  <c r="AH130" i="24"/>
  <c r="AG130" i="24"/>
  <c r="AF130" i="24"/>
  <c r="AE130" i="24"/>
  <c r="AD130" i="24"/>
  <c r="AC130" i="24"/>
  <c r="AB130" i="24"/>
  <c r="AA130" i="24"/>
  <c r="Z130" i="24"/>
  <c r="Y130" i="24"/>
  <c r="X130" i="24"/>
  <c r="W130" i="24"/>
  <c r="AO129" i="24"/>
  <c r="AN129" i="24"/>
  <c r="AM129" i="24"/>
  <c r="AL129" i="24"/>
  <c r="AK129" i="24"/>
  <c r="AJ129" i="24"/>
  <c r="AI129" i="24"/>
  <c r="AH129" i="24"/>
  <c r="AG129" i="24"/>
  <c r="AF129" i="24"/>
  <c r="AE129" i="24"/>
  <c r="AD129" i="24"/>
  <c r="AC129" i="24"/>
  <c r="AB129" i="24"/>
  <c r="AA129" i="24"/>
  <c r="Z129" i="24"/>
  <c r="Y129" i="24"/>
  <c r="X129" i="24"/>
  <c r="W129" i="24"/>
  <c r="AO128" i="24" l="1"/>
  <c r="AN128" i="24"/>
  <c r="AM128" i="24"/>
  <c r="AL128" i="24"/>
  <c r="AK128" i="24"/>
  <c r="AJ128" i="24"/>
  <c r="AI128" i="24"/>
  <c r="AH128" i="24"/>
  <c r="AG128" i="24"/>
  <c r="AF128" i="24"/>
  <c r="AE128" i="24"/>
  <c r="AD128" i="24"/>
  <c r="AC128" i="24"/>
  <c r="AB128" i="24"/>
  <c r="AA128" i="24"/>
  <c r="Z128" i="24"/>
  <c r="Y128" i="24"/>
  <c r="X128" i="24"/>
  <c r="W128" i="24"/>
  <c r="AO127" i="24"/>
  <c r="AN127" i="24"/>
  <c r="AM127" i="24"/>
  <c r="AL127" i="24"/>
  <c r="AK127" i="24"/>
  <c r="AJ127" i="24"/>
  <c r="AI127" i="24"/>
  <c r="AH127" i="24"/>
  <c r="AG127" i="24"/>
  <c r="AF127" i="24"/>
  <c r="AE127" i="24"/>
  <c r="AD127" i="24"/>
  <c r="AC127" i="24"/>
  <c r="AB127" i="24"/>
  <c r="AA127" i="24"/>
  <c r="Z127" i="24"/>
  <c r="Y127" i="24"/>
  <c r="X127" i="24"/>
  <c r="W127" i="24"/>
  <c r="AO126" i="24"/>
  <c r="AN126" i="24"/>
  <c r="AM126" i="24"/>
  <c r="AL126" i="24"/>
  <c r="AK126" i="24"/>
  <c r="AJ126" i="24"/>
  <c r="AI126" i="24"/>
  <c r="AH126" i="24"/>
  <c r="AG126" i="24"/>
  <c r="AF126" i="24"/>
  <c r="AE126" i="24"/>
  <c r="AD126" i="24"/>
  <c r="AC126" i="24"/>
  <c r="AB126" i="24"/>
  <c r="AA126" i="24"/>
  <c r="Z126" i="24"/>
  <c r="Y126" i="24"/>
  <c r="X126" i="24"/>
  <c r="W126" i="24"/>
  <c r="AO125" i="24" l="1"/>
  <c r="AN125" i="24"/>
  <c r="AM125" i="24"/>
  <c r="AL125" i="24"/>
  <c r="AK125" i="24"/>
  <c r="AJ125" i="24"/>
  <c r="AI125" i="24"/>
  <c r="AH125" i="24"/>
  <c r="AG125" i="24"/>
  <c r="AF125" i="24"/>
  <c r="AE125" i="24"/>
  <c r="AD125" i="24"/>
  <c r="AC125" i="24"/>
  <c r="AB125" i="24"/>
  <c r="AA125" i="24"/>
  <c r="Z125" i="24"/>
  <c r="Y125" i="24"/>
  <c r="X125" i="24"/>
  <c r="W125" i="24"/>
  <c r="AO124" i="24"/>
  <c r="AN124" i="24"/>
  <c r="AM124" i="24"/>
  <c r="AL124" i="24"/>
  <c r="AK124" i="24"/>
  <c r="AJ124" i="24"/>
  <c r="AI124" i="24"/>
  <c r="AH124" i="24"/>
  <c r="AG124" i="24"/>
  <c r="AF124" i="24"/>
  <c r="AE124" i="24"/>
  <c r="AD124" i="24"/>
  <c r="AC124" i="24"/>
  <c r="AB124" i="24"/>
  <c r="AA124" i="24"/>
  <c r="Z124" i="24"/>
  <c r="Y124" i="24"/>
  <c r="X124" i="24"/>
  <c r="W124" i="24"/>
  <c r="AO123" i="24"/>
  <c r="AN123" i="24"/>
  <c r="AM123" i="24"/>
  <c r="AL123" i="24"/>
  <c r="AK123" i="24"/>
  <c r="AJ123" i="24"/>
  <c r="AI123" i="24"/>
  <c r="AH123" i="24"/>
  <c r="AG123" i="24"/>
  <c r="AF123" i="24"/>
  <c r="AE123" i="24"/>
  <c r="AD123" i="24"/>
  <c r="AC123" i="24"/>
  <c r="AB123" i="24"/>
  <c r="AA123" i="24"/>
  <c r="Z123" i="24"/>
  <c r="Y123" i="24"/>
  <c r="X123" i="24"/>
  <c r="W123" i="24"/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C104" i="9" l="1"/>
  <c r="C103" i="9"/>
  <c r="C102" i="9"/>
  <c r="C100" i="9"/>
  <c r="C99" i="9"/>
  <c r="C98" i="9"/>
  <c r="C97" i="9"/>
  <c r="C96" i="9"/>
  <c r="C95" i="9"/>
  <c r="C94" i="9"/>
  <c r="C93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F236" i="9" l="1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F149" i="9"/>
  <c r="F148" i="9"/>
  <c r="F147" i="9"/>
  <c r="F146" i="9"/>
  <c r="F145" i="9"/>
  <c r="F144" i="9"/>
  <c r="F143" i="9"/>
  <c r="F142" i="9"/>
  <c r="F140" i="9"/>
  <c r="F139" i="9"/>
  <c r="F138" i="9"/>
  <c r="F137" i="9"/>
  <c r="F136" i="9"/>
  <c r="F135" i="9"/>
  <c r="F134" i="9"/>
  <c r="F133" i="9"/>
  <c r="F132" i="9"/>
  <c r="F131" i="9"/>
  <c r="F130" i="9"/>
  <c r="F128" i="9"/>
  <c r="F127" i="9"/>
  <c r="F126" i="9"/>
  <c r="F125" i="9"/>
  <c r="F124" i="9"/>
  <c r="F123" i="9"/>
  <c r="F122" i="9"/>
  <c r="F121" i="9"/>
  <c r="F120" i="9"/>
  <c r="F119" i="9"/>
  <c r="F118" i="9"/>
  <c r="F116" i="9"/>
  <c r="F115" i="9"/>
  <c r="F114" i="9"/>
  <c r="F113" i="9"/>
  <c r="F112" i="9"/>
  <c r="F111" i="9"/>
  <c r="F110" i="9"/>
  <c r="F109" i="9"/>
  <c r="F108" i="9"/>
  <c r="F107" i="9"/>
  <c r="F106" i="9"/>
  <c r="F104" i="9"/>
  <c r="F103" i="9"/>
  <c r="F102" i="9"/>
  <c r="F101" i="9"/>
  <c r="F100" i="9"/>
  <c r="F99" i="9"/>
  <c r="F98" i="9"/>
  <c r="F97" i="9"/>
  <c r="F96" i="9"/>
  <c r="F95" i="9"/>
  <c r="F94" i="9"/>
  <c r="F83" i="9"/>
  <c r="F82" i="9"/>
  <c r="F92" i="9"/>
  <c r="F91" i="9"/>
  <c r="F90" i="9"/>
  <c r="F89" i="9"/>
  <c r="F88" i="9"/>
  <c r="F87" i="9"/>
  <c r="F86" i="9"/>
  <c r="F84" i="9"/>
  <c r="F85" i="9"/>
  <c r="F21" i="9"/>
  <c r="F33" i="9" s="1"/>
  <c r="F45" i="9" s="1"/>
  <c r="F57" i="9" s="1"/>
  <c r="F69" i="9" s="1"/>
  <c r="F81" i="9" s="1"/>
  <c r="F93" i="9" s="1"/>
  <c r="F105" i="9" s="1"/>
  <c r="F117" i="9" s="1"/>
  <c r="F129" i="9" s="1"/>
  <c r="F141" i="9" s="1"/>
  <c r="F153" i="9" s="1"/>
  <c r="C440" i="9" l="1"/>
  <c r="C439" i="9"/>
  <c r="C438" i="9"/>
  <c r="C437" i="9"/>
  <c r="C436" i="9"/>
  <c r="C435" i="9"/>
  <c r="C434" i="9"/>
  <c r="C433" i="9"/>
  <c r="C432" i="9"/>
  <c r="C431" i="9"/>
  <c r="C430" i="9"/>
  <c r="C429" i="9"/>
  <c r="C428" i="9"/>
  <c r="C427" i="9"/>
  <c r="C426" i="9"/>
  <c r="C425" i="9"/>
  <c r="C424" i="9"/>
  <c r="C423" i="9"/>
  <c r="C422" i="9"/>
  <c r="C421" i="9"/>
  <c r="C420" i="9"/>
  <c r="C419" i="9"/>
  <c r="C418" i="9"/>
  <c r="C417" i="9"/>
  <c r="C416" i="9"/>
  <c r="C415" i="9"/>
  <c r="C414" i="9"/>
  <c r="C413" i="9"/>
  <c r="C412" i="9"/>
  <c r="C411" i="9"/>
  <c r="C410" i="9"/>
  <c r="C409" i="9"/>
  <c r="C408" i="9"/>
  <c r="C407" i="9"/>
  <c r="C406" i="9"/>
  <c r="C405" i="9"/>
  <c r="C404" i="9"/>
  <c r="C403" i="9"/>
  <c r="C402" i="9"/>
  <c r="C401" i="9"/>
  <c r="C400" i="9"/>
  <c r="C399" i="9"/>
  <c r="C398" i="9"/>
  <c r="C397" i="9"/>
  <c r="C396" i="9"/>
  <c r="C395" i="9"/>
  <c r="C394" i="9"/>
  <c r="C393" i="9"/>
  <c r="C392" i="9"/>
  <c r="C391" i="9"/>
  <c r="C390" i="9"/>
  <c r="C389" i="9"/>
  <c r="C388" i="9"/>
  <c r="C387" i="9"/>
  <c r="C386" i="9"/>
  <c r="C385" i="9"/>
  <c r="C384" i="9"/>
  <c r="C383" i="9"/>
  <c r="C382" i="9"/>
  <c r="C381" i="9"/>
  <c r="C380" i="9"/>
  <c r="C379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C330" i="9"/>
  <c r="C329" i="9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C312" i="9"/>
  <c r="C311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C289" i="9"/>
  <c r="C288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2" i="9"/>
  <c r="C141" i="9"/>
  <c r="C137" i="9"/>
  <c r="C136" i="9"/>
  <c r="C135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<sst xmlns="http://schemas.openxmlformats.org/spreadsheetml/2006/main" count="208" uniqueCount="71">
  <si>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</si>
  <si>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</si>
  <si>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</si>
  <si>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</si>
  <si>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</si>
  <si>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</si>
  <si>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</si>
  <si>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</si>
  <si>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</si>
  <si>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</si>
  <si>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</si>
  <si>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</si>
  <si>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</si>
  <si>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</si>
  <si>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</si>
  <si>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</si>
  <si>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</si>
  <si>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</si>
  <si>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</si>
  <si>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</si>
  <si>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SISTEMA DE CUENTAS NACIONALES</t>
  </si>
  <si>
    <t>Índice Mensual de la Actividad Económica (IMAE)</t>
  </si>
  <si>
    <t>Año de referencia 2013</t>
  </si>
  <si>
    <t xml:space="preserve"> </t>
  </si>
  <si>
    <t>Cuadro del IMAE de la serie original, por componentes.</t>
  </si>
  <si>
    <t>Cuadro del IMAE de la tasa de variación interanual de la serie original, por componentes.</t>
  </si>
  <si>
    <t>Año de referencia 2013 = 100</t>
  </si>
  <si>
    <t>Cuadro 1</t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</si>
  <si>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</si>
  <si>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</si>
  <si>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</si>
  <si>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</si>
  <si>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</si>
  <si>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</si>
  <si>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</si>
  <si>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</si>
  <si>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</si>
  <si>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</si>
  <si>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</si>
  <si>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</si>
  <si>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</si>
  <si>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</si>
  <si>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</si>
  <si>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</si>
  <si>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</si>
  <si>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</si>
  <si>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</si>
  <si>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</si>
  <si>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</si>
  <si>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</si>
  <si>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</si>
  <si>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</si>
  <si>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</si>
  <si>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</si>
  <si>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</si>
  <si>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</si>
  <si>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</si>
  <si>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</si>
  <si>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</si>
  <si>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</si>
  <si>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</si>
  <si>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</si>
  <si>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</si>
  <si>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</si>
  <si>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t>Cuadro de la serie agregada del IMAE: índice original.</t>
  </si>
  <si>
    <t>Variación Interanual acumulada</t>
  </si>
  <si>
    <t>Índice mensual, serie original.</t>
  </si>
  <si>
    <t>ÍNDICE MENSUAL DE LA ACTIVIDAD ECONÓMICA. AÑOS 2013 - 2025</t>
  </si>
  <si>
    <r>
      <t xml:space="preserve">Serie original </t>
    </r>
    <r>
      <rPr>
        <b/>
        <vertAlign val="superscript"/>
        <sz val="12"/>
        <color rgb="FF213830"/>
        <rFont val="Petrona"/>
      </rPr>
      <t>1/</t>
    </r>
  </si>
  <si>
    <r>
      <rPr>
        <vertAlign val="superscript"/>
        <sz val="10"/>
        <color rgb="FF213830"/>
        <rFont val="Petrona"/>
      </rPr>
      <t>1/</t>
    </r>
    <r>
      <rPr>
        <sz val="10"/>
        <color rgb="FF213830"/>
        <rFont val="Petrona"/>
      </rPr>
      <t xml:space="preserve"> Cifras preliminares</t>
    </r>
  </si>
  <si>
    <r>
      <t>Índice Mensual de la Actividad Económica (IMAE)</t>
    </r>
    <r>
      <rPr>
        <b/>
        <vertAlign val="superscript"/>
        <sz val="14"/>
        <color rgb="FF213830"/>
        <rFont val="Petrona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</si>
</sst>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_-;[Red]\-#,##0.0_-;&quot;-&quot;?_-;_-@_-"/>
  </numFmts>
  <fonts count="35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sz val="10"/>
      <color rgb="FF213830"/>
      <name val="Libre Franklin"/>
    </font>
    <font>
      <i/>
      <sz val="10"/>
      <color rgb="FF213830"/>
      <name val="Libre Franklin"/>
    </font>
    <font>
      <sz val="16"/>
      <color rgb="FF213830"/>
      <name val="Libre Franklin"/>
    </font>
    <font>
      <b/>
      <sz val="16"/>
      <color rgb="FF213830"/>
      <name val="Libre Franklin"/>
    </font>
    <font>
      <sz val="12"/>
      <color rgb="FF213830"/>
      <name val="Libre Franklin"/>
    </font>
    <font>
      <b/>
      <sz val="12"/>
      <color rgb="FF213830"/>
      <name val="Libre Franklin"/>
    </font>
    <font>
      <sz val="11"/>
      <color rgb="FF213830"/>
      <name val="Libre Franklin"/>
    </font>
    <font>
      <b/>
      <sz val="11"/>
      <color rgb="FF213830"/>
      <name val="Libre Franklin"/>
    </font>
    <font>
      <b/>
      <sz val="10"/>
      <color theme="0"/>
      <name val="Petrona"/>
    </font>
    <font>
      <b/>
      <sz val="12"/>
      <color rgb="FF213830"/>
      <name val="Petrona"/>
    </font>
    <font>
      <sz val="12"/>
      <color rgb="FF213830"/>
      <name val="Petrona"/>
    </font>
    <font>
      <u/>
      <sz val="10"/>
      <color rgb="FF213830"/>
      <name val="Petrona"/>
    </font>
    <font>
      <b/>
      <sz val="10"/>
      <color rgb="FF213830"/>
      <name val="Petrona"/>
    </font>
    <font>
      <b/>
      <vertAlign val="superscript"/>
      <sz val="12"/>
      <color rgb="FF213830"/>
      <name val="Petrona"/>
    </font>
    <font>
      <sz val="10"/>
      <color rgb="FF213830"/>
      <name val="Petrona"/>
    </font>
    <font>
      <vertAlign val="superscript"/>
      <sz val="10"/>
      <color rgb="FF213830"/>
      <name val="Petrona"/>
    </font>
    <font>
      <b/>
      <sz val="9"/>
      <color theme="0"/>
      <name val="Petrona"/>
    </font>
    <font>
      <sz val="11"/>
      <color theme="0"/>
      <name val="Petrona"/>
    </font>
    <font>
      <b/>
      <sz val="11"/>
      <color rgb="FF213830"/>
      <name val="Petrona"/>
    </font>
    <font>
      <b/>
      <sz val="14"/>
      <color rgb="FF213830"/>
      <name val="Petrona"/>
    </font>
    <font>
      <b/>
      <vertAlign val="superscript"/>
      <sz val="14"/>
      <color rgb="FF213830"/>
      <name val="Petrona"/>
    </font>
    <font>
      <sz val="14"/>
      <color rgb="FF213830"/>
      <name val="Petrona"/>
    </font>
    <font>
      <sz val="10"/>
      <color theme="0"/>
      <name val="Petrona"/>
    </font>
    <font>
      <sz val="9"/>
      <color theme="0"/>
      <name val="Petron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C0C1B5"/>
        <bgColor indexed="64"/>
      </patternFill>
    </fill>
    <fill>
      <patternFill patternType="solid">
        <fgColor rgb="FF2A5446"/>
        <bgColor indexed="64"/>
      </patternFill>
    </fill>
    <fill>
      <patternFill patternType="solid">
        <fgColor rgb="FF9D9E9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5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top"/>
    </xf>
  </cellStyleXfs>
  <cellXfs count="97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/>
    <xf numFmtId="0" fontId="8" fillId="0" borderId="0" xfId="0" applyFont="1" applyBorder="1"/>
    <xf numFmtId="0" fontId="11" fillId="0" borderId="0" xfId="4" applyFont="1" applyFill="1" applyBorder="1" applyAlignment="1"/>
    <xf numFmtId="0" fontId="11" fillId="0" borderId="0" xfId="5" applyFont="1">
      <alignment vertical="top"/>
    </xf>
    <xf numFmtId="0" fontId="11" fillId="0" borderId="0" xfId="4" applyFont="1" applyFill="1" applyBorder="1" applyAlignment="1">
      <alignment vertical="top"/>
    </xf>
    <xf numFmtId="0" fontId="11" fillId="0" borderId="0" xfId="4" applyFont="1" applyBorder="1" applyAlignment="1">
      <alignment vertical="top"/>
    </xf>
    <xf numFmtId="49" fontId="11" fillId="0" borderId="0" xfId="4" applyNumberFormat="1" applyFont="1" applyBorder="1" applyAlignment="1">
      <alignment vertical="top"/>
    </xf>
    <xf numFmtId="0" fontId="11" fillId="2" borderId="0" xfId="5" applyFont="1" applyFill="1" applyBorder="1" applyAlignment="1"/>
    <xf numFmtId="0" fontId="12" fillId="0" borderId="0" xfId="4" applyFont="1" applyBorder="1" applyAlignment="1">
      <alignment vertical="top"/>
    </xf>
    <xf numFmtId="0" fontId="13" fillId="0" borderId="0" xfId="4" applyFont="1" applyBorder="1" applyAlignment="1">
      <alignment vertical="top"/>
    </xf>
    <xf numFmtId="0" fontId="13" fillId="0" borderId="0" xfId="5" applyFont="1">
      <alignment vertical="top"/>
    </xf>
    <xf numFmtId="0" fontId="15" fillId="0" borderId="0" xfId="4" applyFont="1" applyBorder="1" applyAlignment="1">
      <alignment vertical="top"/>
    </xf>
    <xf numFmtId="0" fontId="15" fillId="0" borderId="0" xfId="5" applyFont="1">
      <alignment vertical="top"/>
    </xf>
    <xf numFmtId="0" fontId="17" fillId="0" borderId="0" xfId="4" applyFont="1" applyBorder="1" applyAlignment="1">
      <alignment vertical="top"/>
    </xf>
    <xf numFmtId="0" fontId="17" fillId="0" borderId="0" xfId="5" applyFont="1">
      <alignment vertical="top"/>
    </xf>
    <xf numFmtId="49" fontId="11" fillId="0" borderId="10" xfId="4" applyNumberFormat="1" applyFont="1" applyBorder="1" applyAlignment="1">
      <alignment vertical="top"/>
    </xf>
    <xf numFmtId="0" fontId="11" fillId="0" borderId="1" xfId="4" applyFont="1" applyFill="1" applyBorder="1" applyAlignment="1">
      <alignment vertical="top"/>
    </xf>
    <xf numFmtId="0" fontId="11" fillId="0" borderId="12" xfId="0" applyFont="1" applyBorder="1"/>
    <xf numFmtId="0" fontId="18" fillId="0" borderId="3" xfId="4" applyFont="1" applyFill="1" applyBorder="1" applyAlignment="1">
      <alignment horizontal="justify" vertical="top" wrapText="1"/>
    </xf>
    <xf numFmtId="0" fontId="17" fillId="0" borderId="3" xfId="4" applyFont="1" applyFill="1" applyBorder="1" applyAlignment="1">
      <alignment horizontal="justify" vertical="top" wrapText="1"/>
    </xf>
    <xf numFmtId="0" fontId="17" fillId="0" borderId="0" xfId="4" applyFont="1" applyFill="1" applyBorder="1" applyAlignment="1">
      <alignment horizontal="center" wrapText="1"/>
    </xf>
    <xf numFmtId="49" fontId="11" fillId="0" borderId="12" xfId="4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vertical="center"/>
    </xf>
    <xf numFmtId="49" fontId="11" fillId="0" borderId="12" xfId="4" applyNumberFormat="1" applyFont="1" applyFill="1" applyBorder="1" applyAlignment="1">
      <alignment horizontal="center" vertical="center" wrapText="1"/>
    </xf>
    <xf numFmtId="49" fontId="17" fillId="0" borderId="11" xfId="4" applyNumberFormat="1" applyFont="1" applyFill="1" applyBorder="1" applyAlignment="1">
      <alignment horizontal="center" vertical="top" wrapText="1"/>
    </xf>
    <xf numFmtId="0" fontId="11" fillId="0" borderId="5" xfId="5" applyFont="1" applyBorder="1">
      <alignment vertical="top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wrapText="1"/>
    </xf>
    <xf numFmtId="17" fontId="21" fillId="2" borderId="4" xfId="0" applyNumberFormat="1" applyFont="1" applyFill="1" applyBorder="1" applyAlignment="1">
      <alignment horizontal="center" vertical="center"/>
    </xf>
    <xf numFmtId="165" fontId="21" fillId="2" borderId="4" xfId="0" applyNumberFormat="1" applyFont="1" applyFill="1" applyBorder="1" applyAlignment="1">
      <alignment horizontal="center" vertical="center"/>
    </xf>
    <xf numFmtId="17" fontId="21" fillId="2" borderId="6" xfId="0" applyNumberFormat="1" applyFont="1" applyFill="1" applyBorder="1" applyAlignment="1">
      <alignment horizontal="center" vertical="center"/>
    </xf>
    <xf numFmtId="165" fontId="21" fillId="2" borderId="6" xfId="0" applyNumberFormat="1" applyFont="1" applyFill="1" applyBorder="1" applyAlignment="1">
      <alignment horizontal="center" vertical="center"/>
    </xf>
    <xf numFmtId="17" fontId="21" fillId="3" borderId="2" xfId="0" applyNumberFormat="1" applyFont="1" applyFill="1" applyBorder="1" applyAlignment="1">
      <alignment horizontal="center" vertical="center"/>
    </xf>
    <xf numFmtId="165" fontId="21" fillId="3" borderId="2" xfId="0" applyNumberFormat="1" applyFont="1" applyFill="1" applyBorder="1" applyAlignment="1">
      <alignment horizontal="center" vertical="center"/>
    </xf>
    <xf numFmtId="17" fontId="21" fillId="3" borderId="4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17" fontId="21" fillId="3" borderId="6" xfId="0" applyNumberFormat="1" applyFont="1" applyFill="1" applyBorder="1" applyAlignment="1">
      <alignment horizontal="center" vertical="center"/>
    </xf>
    <xf numFmtId="165" fontId="21" fillId="3" borderId="6" xfId="0" applyNumberFormat="1" applyFont="1" applyFill="1" applyBorder="1" applyAlignment="1">
      <alignment horizontal="center" vertical="center"/>
    </xf>
    <xf numFmtId="17" fontId="21" fillId="2" borderId="2" xfId="0" applyNumberFormat="1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center" vertical="center"/>
    </xf>
    <xf numFmtId="0" fontId="20" fillId="0" borderId="7" xfId="0" applyFont="1" applyBorder="1"/>
    <xf numFmtId="0" fontId="21" fillId="0" borderId="7" xfId="0" applyFont="1" applyBorder="1"/>
    <xf numFmtId="0" fontId="25" fillId="0" borderId="0" xfId="0" applyFont="1"/>
    <xf numFmtId="3" fontId="19" fillId="4" borderId="18" xfId="16" applyNumberFormat="1" applyFont="1" applyFill="1" applyBorder="1" applyAlignment="1">
      <alignment horizontal="center" vertical="center" wrapText="1"/>
    </xf>
    <xf numFmtId="3" fontId="19" fillId="4" borderId="19" xfId="16" applyNumberFormat="1" applyFont="1" applyFill="1" applyBorder="1" applyAlignment="1">
      <alignment horizontal="center" vertical="center" wrapText="1"/>
    </xf>
    <xf numFmtId="3" fontId="19" fillId="6" borderId="19" xfId="16" applyNumberFormat="1" applyFont="1" applyFill="1" applyBorder="1" applyAlignment="1">
      <alignment horizontal="center" vertical="center" wrapText="1"/>
    </xf>
    <xf numFmtId="17" fontId="21" fillId="5" borderId="2" xfId="0" applyNumberFormat="1" applyFont="1" applyFill="1" applyBorder="1" applyAlignment="1">
      <alignment horizontal="center" vertical="center"/>
    </xf>
    <xf numFmtId="165" fontId="21" fillId="5" borderId="2" xfId="0" applyNumberFormat="1" applyFont="1" applyFill="1" applyBorder="1" applyAlignment="1">
      <alignment horizontal="center" vertical="center"/>
    </xf>
    <xf numFmtId="17" fontId="21" fillId="5" borderId="4" xfId="0" applyNumberFormat="1" applyFont="1" applyFill="1" applyBorder="1" applyAlignment="1">
      <alignment horizontal="center" vertical="center"/>
    </xf>
    <xf numFmtId="165" fontId="21" fillId="5" borderId="4" xfId="0" applyNumberFormat="1" applyFont="1" applyFill="1" applyBorder="1" applyAlignment="1">
      <alignment horizontal="center" vertical="center"/>
    </xf>
    <xf numFmtId="17" fontId="21" fillId="5" borderId="6" xfId="0" applyNumberFormat="1" applyFont="1" applyFill="1" applyBorder="1" applyAlignment="1">
      <alignment horizontal="center" vertical="center"/>
    </xf>
    <xf numFmtId="165" fontId="21" fillId="5" borderId="6" xfId="0" applyNumberFormat="1" applyFont="1" applyFill="1" applyBorder="1" applyAlignment="1">
      <alignment horizontal="center" vertical="center"/>
    </xf>
    <xf numFmtId="165" fontId="21" fillId="7" borderId="2" xfId="0" applyNumberFormat="1" applyFont="1" applyFill="1" applyBorder="1" applyAlignment="1">
      <alignment horizontal="center" vertical="center"/>
    </xf>
    <xf numFmtId="165" fontId="21" fillId="7" borderId="4" xfId="0" applyNumberFormat="1" applyFont="1" applyFill="1" applyBorder="1" applyAlignment="1">
      <alignment horizontal="center" vertical="center"/>
    </xf>
    <xf numFmtId="165" fontId="21" fillId="7" borderId="6" xfId="0" applyNumberFormat="1" applyFont="1" applyFill="1" applyBorder="1" applyAlignment="1">
      <alignment horizontal="center" vertical="center"/>
    </xf>
    <xf numFmtId="17" fontId="27" fillId="0" borderId="0" xfId="3" applyNumberFormat="1" applyFont="1" applyFill="1" applyBorder="1" applyAlignment="1">
      <alignment horizontal="center" vertical="center" wrapText="1"/>
    </xf>
    <xf numFmtId="0" fontId="28" fillId="0" borderId="7" xfId="0" applyFont="1" applyBorder="1"/>
    <xf numFmtId="0" fontId="28" fillId="0" borderId="0" xfId="0" applyFont="1" applyFill="1" applyBorder="1"/>
    <xf numFmtId="0" fontId="23" fillId="0" borderId="0" xfId="0" applyFont="1"/>
    <xf numFmtId="0" fontId="29" fillId="0" borderId="0" xfId="0" applyFont="1"/>
    <xf numFmtId="0" fontId="23" fillId="0" borderId="0" xfId="0" applyFont="1" applyFill="1" applyBorder="1"/>
    <xf numFmtId="0" fontId="29" fillId="0" borderId="0" xfId="0" applyFont="1" applyFill="1" applyBorder="1"/>
    <xf numFmtId="0" fontId="30" fillId="0" borderId="0" xfId="0" applyFont="1"/>
    <xf numFmtId="0" fontId="30" fillId="0" borderId="0" xfId="0" applyFont="1" applyFill="1" applyBorder="1"/>
    <xf numFmtId="0" fontId="32" fillId="0" borderId="0" xfId="0" applyFont="1"/>
    <xf numFmtId="0" fontId="25" fillId="0" borderId="0" xfId="0" applyFont="1" applyFill="1" applyBorder="1"/>
    <xf numFmtId="17" fontId="21" fillId="0" borderId="0" xfId="0" applyNumberFormat="1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Border="1"/>
    <xf numFmtId="165" fontId="25" fillId="0" borderId="0" xfId="0" applyNumberFormat="1" applyFont="1"/>
    <xf numFmtId="0" fontId="33" fillId="0" borderId="0" xfId="0" applyFont="1"/>
    <xf numFmtId="0" fontId="33" fillId="0" borderId="0" xfId="0" applyFont="1" applyFill="1" applyBorder="1"/>
    <xf numFmtId="0" fontId="34" fillId="0" borderId="0" xfId="0" applyFont="1"/>
    <xf numFmtId="0" fontId="34" fillId="0" borderId="0" xfId="0" applyFont="1" applyFill="1" applyBorder="1"/>
    <xf numFmtId="3" fontId="19" fillId="4" borderId="13" xfId="16" applyNumberFormat="1" applyFont="1" applyFill="1" applyBorder="1" applyAlignment="1">
      <alignment horizontal="center" vertical="center" wrapText="1"/>
    </xf>
    <xf numFmtId="0" fontId="14" fillId="4" borderId="8" xfId="5" applyFont="1" applyFill="1" applyBorder="1" applyAlignment="1">
      <alignment horizontal="center" vertical="center" wrapText="1"/>
    </xf>
    <xf numFmtId="0" fontId="14" fillId="4" borderId="9" xfId="5" applyFont="1" applyFill="1" applyBorder="1" applyAlignment="1">
      <alignment horizontal="center" vertical="center" wrapText="1"/>
    </xf>
    <xf numFmtId="0" fontId="16" fillId="5" borderId="10" xfId="5" applyFont="1" applyFill="1" applyBorder="1" applyAlignment="1">
      <alignment horizontal="center" vertical="center" wrapText="1"/>
    </xf>
    <xf numFmtId="0" fontId="16" fillId="5" borderId="1" xfId="5" applyFont="1" applyFill="1" applyBorder="1" applyAlignment="1">
      <alignment horizontal="center" vertical="center" wrapText="1"/>
    </xf>
    <xf numFmtId="0" fontId="16" fillId="5" borderId="11" xfId="5" applyFont="1" applyFill="1" applyBorder="1" applyAlignment="1">
      <alignment horizontal="center" vertical="center" wrapText="1"/>
    </xf>
    <xf numFmtId="0" fontId="16" fillId="5" borderId="5" xfId="5" applyFont="1" applyFill="1" applyBorder="1" applyAlignment="1">
      <alignment horizontal="center" vertical="center" wrapText="1"/>
    </xf>
    <xf numFmtId="3" fontId="19" fillId="4" borderId="15" xfId="16" applyNumberFormat="1" applyFont="1" applyFill="1" applyBorder="1" applyAlignment="1">
      <alignment horizontal="center" vertical="center" wrapText="1"/>
    </xf>
    <xf numFmtId="3" fontId="19" fillId="4" borderId="16" xfId="16" applyNumberFormat="1" applyFont="1" applyFill="1" applyBorder="1" applyAlignment="1">
      <alignment horizontal="center" vertical="center" wrapText="1"/>
    </xf>
    <xf numFmtId="3" fontId="19" fillId="4" borderId="17" xfId="16" applyNumberFormat="1" applyFont="1" applyFill="1" applyBorder="1" applyAlignment="1">
      <alignment horizontal="center" vertical="center" wrapText="1"/>
    </xf>
    <xf numFmtId="3" fontId="19" fillId="4" borderId="7" xfId="16" applyNumberFormat="1" applyFont="1" applyFill="1" applyBorder="1" applyAlignment="1">
      <alignment horizontal="center" vertical="center" wrapText="1"/>
    </xf>
    <xf numFmtId="3" fontId="19" fillId="4" borderId="1" xfId="16" applyNumberFormat="1" applyFont="1" applyFill="1" applyBorder="1" applyAlignment="1">
      <alignment horizontal="center" vertical="center" wrapText="1"/>
    </xf>
    <xf numFmtId="3" fontId="19" fillId="4" borderId="14" xfId="16" applyNumberFormat="1" applyFont="1" applyFill="1" applyBorder="1" applyAlignment="1">
      <alignment horizontal="center" vertical="center" wrapText="1"/>
    </xf>
    <xf numFmtId="3" fontId="19" fillId="4" borderId="13" xfId="16" applyNumberFormat="1" applyFont="1" applyFill="1" applyBorder="1" applyAlignment="1">
      <alignment horizontal="center" vertical="center" wrapText="1"/>
    </xf>
  </cellXfs>
  <cellStyles count="17">
    <cellStyle name="Estilo 1" xfId="6" xr:uid="{00000000-0005-0000-0000-000000000000}"/>
    <cellStyle name="Millares 2" xfId="2" xr:uid="{00000000-0005-0000-0000-000001000000}"/>
    <cellStyle name="Millares 3" xfId="7" xr:uid="{00000000-0005-0000-0000-000002000000}"/>
    <cellStyle name="Normal" xfId="0" builtinId="0"/>
    <cellStyle name="Normal 2" xfId="1" xr:uid="{00000000-0005-0000-0000-000004000000}"/>
    <cellStyle name="Normal 2 2" xfId="8" xr:uid="{00000000-0005-0000-0000-000005000000}"/>
    <cellStyle name="Normal 2 2 2" xfId="9" xr:uid="{00000000-0005-0000-0000-000006000000}"/>
    <cellStyle name="Normal 2 3" xfId="10" xr:uid="{00000000-0005-0000-0000-000007000000}"/>
    <cellStyle name="Normal 2 4" xfId="11" xr:uid="{00000000-0005-0000-0000-000008000000}"/>
    <cellStyle name="Normal 3" xfId="5" xr:uid="{00000000-0005-0000-0000-000009000000}"/>
    <cellStyle name="Normal 3 2" xfId="3" xr:uid="{00000000-0005-0000-0000-00000A000000}"/>
    <cellStyle name="Normal 4" xfId="12" xr:uid="{00000000-0005-0000-0000-00000B000000}"/>
    <cellStyle name="Normal 4 2" xfId="4" xr:uid="{00000000-0005-0000-0000-00000C000000}"/>
    <cellStyle name="Normal 5" xfId="13" xr:uid="{00000000-0005-0000-0000-00000D000000}"/>
    <cellStyle name="Normal_Cuadros de Salida CNT 2001-2006" xfId="16" xr:uid="{00000000-0005-0000-0000-00000E000000}"/>
    <cellStyle name="Porcentaje 2" xfId="14" xr:uid="{00000000-0005-0000-0000-00000F000000}"/>
    <cellStyle name="Porcentual 2" xfId="15" xr:uid="{00000000-0005-0000-0000-000010000000}"/>
  </cellStyles>
  <dxfs count="0"/>
  <tableStyles count="0" defaultTableStyle="TableStyleMedium2" defaultPivotStyle="PivotStyleLight16"/>
  <colors>
    <mruColors>
      <color rgb="FFC0C1B5"/>
      <color rgb="FF658056"/>
      <color rgb="FFC0C1B9"/>
      <color rgb="FF9D9E9F"/>
      <color rgb="FF494949"/>
      <color rgb="FF213830"/>
      <color rgb="FF2A5446"/>
      <color rgb="FFBCBCBC"/>
      <color rgb="FF558ED5"/>
      <color rgb="FF1B20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2400" b="0">
                <a:solidFill>
                  <a:srgbClr val="213830"/>
                </a:solidFill>
                <a:latin typeface="Petrona" pitchFamily="2" charset="0"/>
              </a:rPr>
              <a:t>Índice</a:t>
            </a:r>
            <a:r>
              <a:rPr lang="es-CL" sz="2400" b="0" baseline="0">
                <a:solidFill>
                  <a:srgbClr val="213830"/>
                </a:solidFill>
                <a:latin typeface="Petrona" pitchFamily="2" charset="0"/>
              </a:rPr>
              <a:t> Mensual de la Actividad Económica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213830"/>
                </a:solidFill>
                <a:latin typeface="Petrona" pitchFamily="2" charset="0"/>
              </a:defRPr>
            </a:pPr>
            <a:r>
              <a:rPr lang="es-CL" sz="1600" b="0" baseline="0">
                <a:solidFill>
                  <a:srgbClr val="213830"/>
                </a:solidFill>
                <a:latin typeface="Petrona" pitchFamily="2" charset="0"/>
              </a:rPr>
              <a:t>Período: Enero 2020 - Mayo 2025</a:t>
            </a:r>
            <a:endParaRPr lang="es-CL" sz="1600" b="0">
              <a:solidFill>
                <a:srgbClr val="213830"/>
              </a:solidFill>
              <a:latin typeface="Petrona" pitchFamily="2" charset="0"/>
            </a:endParaRPr>
          </a:p>
        </c:rich>
      </c:tx>
      <c:layout>
        <c:manualLayout>
          <c:xMode val="edge"/>
          <c:yMode val="edge"/>
          <c:x val="0.18805807934786092"/>
          <c:y val="1.2121271830961967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6039385985842677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3"/>
          <c:order val="1"/>
          <c:tx>
            <c:v>IMAE acumulado</c:v>
          </c:tx>
          <c:spPr>
            <a:solidFill>
              <a:srgbClr val="C0C1B5"/>
            </a:solidFill>
            <a:ln w="57150" cmpd="thickThin">
              <a:noFill/>
              <a:prstDash val="solid"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BA-4045-AC22-6CFFC06CA7DC}"/>
              </c:ext>
            </c:extLst>
          </c:dPt>
          <c:dPt>
            <c:idx val="23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A-4045-AC22-6CFFC06CA7DC}"/>
              </c:ext>
            </c:extLst>
          </c:dPt>
          <c:dPt>
            <c:idx val="35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BA-4045-AC22-6CFFC06CA7DC}"/>
              </c:ext>
            </c:extLst>
          </c:dPt>
          <c:dPt>
            <c:idx val="47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A-4045-AC22-6CFFC06CA7DC}"/>
              </c:ext>
            </c:extLst>
          </c:dPt>
          <c:dPt>
            <c:idx val="59"/>
            <c:invertIfNegative val="0"/>
            <c:bubble3D val="0"/>
            <c:spPr>
              <a:solidFill>
                <a:srgbClr val="2A5446"/>
              </a:solidFill>
              <a:ln w="57150" cmpd="thickThin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5F-4399-92E7-5E9D0D5BBA4D}"/>
              </c:ext>
            </c:extLst>
          </c:dPt>
          <c:dLbls>
            <c:dLbl>
              <c:idx val="11"/>
              <c:layout>
                <c:manualLayout>
                  <c:x val="-5.8570197707853008E-3"/>
                  <c:y val="-8.0664292680541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BA-4045-AC22-6CFFC06CA7DC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BA-4045-AC22-6CFFC06CA7DC}"/>
                </c:ext>
              </c:extLst>
            </c:dLbl>
            <c:dLbl>
              <c:idx val="3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BA-4045-AC22-6CFFC06CA7DC}"/>
                </c:ext>
              </c:extLst>
            </c:dLbl>
            <c:dLbl>
              <c:idx val="47"/>
              <c:layout>
                <c:manualLayout>
                  <c:x val="-2.9282576866764276E-3"/>
                  <c:y val="2.03101884991648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BA-4045-AC22-6CFFC06CA7DC}"/>
                </c:ext>
              </c:extLst>
            </c:dLbl>
            <c:dLbl>
              <c:idx val="59"/>
              <c:layout>
                <c:manualLayout>
                  <c:x val="-3.601972830319287E-3"/>
                  <c:y val="-4.00482844334322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653312566698396E-2"/>
                      <c:h val="3.8013190862488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15F-4399-92E7-5E9D0D5BBA4D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2.9457817772778401E-2"/>
                      <c:h val="3.39788993849293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E3C-4F7F-AFD3-97B6703C8C09}"/>
                </c:ext>
              </c:extLst>
            </c:dLbl>
            <c:dLbl>
              <c:idx val="6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9D9E9F"/>
                      </a:solidFill>
                      <a:latin typeface="Petrona" pitchFamily="2" charset="0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05D-430A-A54B-2A102F1C313F}"/>
                </c:ext>
              </c:extLst>
            </c:dLbl>
            <c:dLbl>
              <c:idx val="64"/>
              <c:layout>
                <c:manualLayout>
                  <c:x val="2.0512820512820513E-2"/>
                  <c:y val="1.210287443267776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solidFill>
                        <a:srgbClr val="C0C1B5"/>
                      </a:solidFill>
                      <a:latin typeface="Petrona" pitchFamily="2" charset="0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0C-4396-975F-FA7805E3FF0C}"/>
                </c:ext>
              </c:extLst>
            </c:dLbl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5F-4399-92E7-5E9D0D5BBA4D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5F-4399-92E7-5E9D0D5BBA4D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15F-4399-92E7-5E9D0D5BBA4D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15F-4399-92E7-5E9D0D5BBA4D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15F-4399-92E7-5E9D0D5BBA4D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15F-4399-92E7-5E9D0D5BBA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213830"/>
                    </a:solidFill>
                    <a:latin typeface="Petrona" pitchFamily="2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'C.1'!$F$165:$F$237</c:f>
            </c:multiLvlStrRef>
          </c:cat>
          <c:val>
            <c:numRef>
              <c:f>[0]!Acumulada</c:f>
              <c:numCache>
                <c:formatCode>#,##0.0_-;[Red]\-#,##0.0_-;"-"?_-;_-@_-</c:formatCode>
                <c:ptCount val="65"/>
                <c:pt idx="0">
                  <c:v>4.2750723463711182</c:v>
                </c:pt>
                <c:pt idx="1">
                  <c:v>3.2966171785267591</c:v>
                </c:pt>
                <c:pt idx="2">
                  <c:v>0.81927020777538928</c:v>
                </c:pt>
                <c:pt idx="3">
                  <c:v>-1.7886686392983933</c:v>
                </c:pt>
                <c:pt idx="4">
                  <c:v>-3.4872373861837787</c:v>
                </c:pt>
                <c:pt idx="5">
                  <c:v>-4.202998101761807</c:v>
                </c:pt>
                <c:pt idx="6">
                  <c:v>-4.1585760359158712</c:v>
                </c:pt>
                <c:pt idx="7">
                  <c:v>-3.7810078532499602</c:v>
                </c:pt>
                <c:pt idx="8">
                  <c:v>-3.2779448755701708</c:v>
                </c:pt>
                <c:pt idx="9">
                  <c:v>-2.7238111969220142</c:v>
                </c:pt>
                <c:pt idx="10">
                  <c:v>-2.3486443524995764</c:v>
                </c:pt>
                <c:pt idx="11">
                  <c:v>-1.7855518345678263</c:v>
                </c:pt>
                <c:pt idx="12">
                  <c:v>1.3464313466936773</c:v>
                </c:pt>
                <c:pt idx="13">
                  <c:v>1.865329408946593</c:v>
                </c:pt>
                <c:pt idx="14">
                  <c:v>4.4922898117368391</c:v>
                </c:pt>
                <c:pt idx="15">
                  <c:v>7.0219585391585042</c:v>
                </c:pt>
                <c:pt idx="16">
                  <c:v>8.8127457947897909</c:v>
                </c:pt>
                <c:pt idx="17">
                  <c:v>9.7095190696824289</c:v>
                </c:pt>
                <c:pt idx="18">
                  <c:v>9.8627289490933236</c:v>
                </c:pt>
                <c:pt idx="19">
                  <c:v>9.5923158173579282</c:v>
                </c:pt>
                <c:pt idx="20">
                  <c:v>9.1810260075030072</c:v>
                </c:pt>
                <c:pt idx="21">
                  <c:v>8.6940941701629839</c:v>
                </c:pt>
                <c:pt idx="22">
                  <c:v>8.4530849077450512</c:v>
                </c:pt>
                <c:pt idx="23">
                  <c:v>8.0417039223967208</c:v>
                </c:pt>
                <c:pt idx="24">
                  <c:v>4.6451222267849204</c:v>
                </c:pt>
                <c:pt idx="25">
                  <c:v>4.5537459631585904</c:v>
                </c:pt>
                <c:pt idx="26">
                  <c:v>4.5585283356804069</c:v>
                </c:pt>
                <c:pt idx="27">
                  <c:v>4.6461414808048005</c:v>
                </c:pt>
                <c:pt idx="28">
                  <c:v>4.746820326539833</c:v>
                </c:pt>
                <c:pt idx="29">
                  <c:v>4.6691392615066434</c:v>
                </c:pt>
                <c:pt idx="30">
                  <c:v>4.4962686100604117</c:v>
                </c:pt>
                <c:pt idx="31">
                  <c:v>4.5176790214227935</c:v>
                </c:pt>
                <c:pt idx="32">
                  <c:v>4.4410572373392938</c:v>
                </c:pt>
                <c:pt idx="33">
                  <c:v>4.3666915056632831</c:v>
                </c:pt>
                <c:pt idx="34">
                  <c:v>4.2671825826268588</c:v>
                </c:pt>
                <c:pt idx="35">
                  <c:v>4.1845180649277154</c:v>
                </c:pt>
                <c:pt idx="36">
                  <c:v>3.3684906344226988</c:v>
                </c:pt>
                <c:pt idx="37">
                  <c:v>4.0712549859147913</c:v>
                </c:pt>
                <c:pt idx="38">
                  <c:v>4.0643842166161193</c:v>
                </c:pt>
                <c:pt idx="39">
                  <c:v>3.9255217312561115</c:v>
                </c:pt>
                <c:pt idx="40">
                  <c:v>3.9335199007646651</c:v>
                </c:pt>
                <c:pt idx="41">
                  <c:v>4.1433118113365168</c:v>
                </c:pt>
                <c:pt idx="42">
                  <c:v>4.2793914389441596</c:v>
                </c:pt>
                <c:pt idx="43">
                  <c:v>4.198154022598402</c:v>
                </c:pt>
                <c:pt idx="44">
                  <c:v>4.1155940938365063</c:v>
                </c:pt>
                <c:pt idx="45">
                  <c:v>3.8206257561557209</c:v>
                </c:pt>
                <c:pt idx="46">
                  <c:v>3.6786365274138006</c:v>
                </c:pt>
                <c:pt idx="47">
                  <c:v>3.5331575197095759</c:v>
                </c:pt>
                <c:pt idx="48">
                  <c:v>3.8168193503795464</c:v>
                </c:pt>
                <c:pt idx="49">
                  <c:v>3.2643385532688001</c:v>
                </c:pt>
                <c:pt idx="50">
                  <c:v>2.8789266461831886</c:v>
                </c:pt>
                <c:pt idx="51">
                  <c:v>3.1927981059440214</c:v>
                </c:pt>
                <c:pt idx="52">
                  <c:v>3.4551398523467327</c:v>
                </c:pt>
                <c:pt idx="53">
                  <c:v>3.30460416551837</c:v>
                </c:pt>
                <c:pt idx="54">
                  <c:v>3.2281288327968554</c:v>
                </c:pt>
                <c:pt idx="55">
                  <c:v>3.2938621922069586</c:v>
                </c:pt>
                <c:pt idx="56">
                  <c:v>3.3743327917570696</c:v>
                </c:pt>
                <c:pt idx="57">
                  <c:v>3.714465743929523</c:v>
                </c:pt>
                <c:pt idx="58">
                  <c:v>3.7159283930003824</c:v>
                </c:pt>
                <c:pt idx="59">
                  <c:v>3.6518638356474185</c:v>
                </c:pt>
                <c:pt idx="60">
                  <c:v>4.0190735406384448</c:v>
                </c:pt>
                <c:pt idx="61">
                  <c:v>3.8258172293107719</c:v>
                </c:pt>
                <c:pt idx="62">
                  <c:v>3.9192374093154854</c:v>
                </c:pt>
                <c:pt idx="63">
                  <c:v>3.8600817790499917</c:v>
                </c:pt>
                <c:pt idx="64">
                  <c:v>3.8481839619839207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83235968"/>
        <c:axId val="383237504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 w="25400">
              <a:solidFill>
                <a:srgbClr val="494949"/>
              </a:solidFill>
            </a:ln>
          </c:spPr>
          <c:marker>
            <c:symbol val="none"/>
          </c:marker>
          <c:cat>
            <c:numRef>
              <c:f>'C.1'!$A$93:$A$440</c:f>
              <c:numCache>
                <c:formatCode>mmm\-yy</c:formatCode>
                <c:ptCount val="6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65"/>
                <c:pt idx="0">
                  <c:v>4.2750723463711182</c:v>
                </c:pt>
                <c:pt idx="1">
                  <c:v>2.3241936898307927</c:v>
                </c:pt>
                <c:pt idx="2">
                  <c:v>-3.9919552425607208</c:v>
                </c:pt>
                <c:pt idx="3">
                  <c:v>-9.5833634251699493</c:v>
                </c:pt>
                <c:pt idx="4">
                  <c:v>-10.278567784816715</c:v>
                </c:pt>
                <c:pt idx="5">
                  <c:v>-7.8751363424068899</c:v>
                </c:pt>
                <c:pt idx="6">
                  <c:v>-3.8918785850757018</c:v>
                </c:pt>
                <c:pt idx="7">
                  <c:v>-1.1139113648845296</c:v>
                </c:pt>
                <c:pt idx="8">
                  <c:v>0.81718947337509462</c:v>
                </c:pt>
                <c:pt idx="9">
                  <c:v>2.2552662037112583</c:v>
                </c:pt>
                <c:pt idx="10">
                  <c:v>1.2752900275244485</c:v>
                </c:pt>
                <c:pt idx="11">
                  <c:v>4.0514985570495412</c:v>
                </c:pt>
                <c:pt idx="12">
                  <c:v>1.3464313466936773</c:v>
                </c:pt>
                <c:pt idx="13">
                  <c:v>2.3908608779433109</c:v>
                </c:pt>
                <c:pt idx="14">
                  <c:v>9.9813863845560178</c:v>
                </c:pt>
                <c:pt idx="15">
                  <c:v>15.452598924059103</c:v>
                </c:pt>
                <c:pt idx="16">
                  <c:v>16.650310266269457</c:v>
                </c:pt>
                <c:pt idx="17">
                  <c:v>14.529459934229877</c:v>
                </c:pt>
                <c:pt idx="18">
                  <c:v>10.779579843346966</c:v>
                </c:pt>
                <c:pt idx="19">
                  <c:v>7.7409630717805129</c:v>
                </c:pt>
                <c:pt idx="20">
                  <c:v>5.9856647596805601</c:v>
                </c:pt>
                <c:pt idx="21">
                  <c:v>4.555600124958147</c:v>
                </c:pt>
                <c:pt idx="22">
                  <c:v>6.2169775029121013</c:v>
                </c:pt>
                <c:pt idx="23">
                  <c:v>4.0396048317564066</c:v>
                </c:pt>
                <c:pt idx="24">
                  <c:v>4.6451222267849204</c:v>
                </c:pt>
                <c:pt idx="25">
                  <c:v>4.462145569513126</c:v>
                </c:pt>
                <c:pt idx="26">
                  <c:v>4.5677837944705857</c:v>
                </c:pt>
                <c:pt idx="27">
                  <c:v>4.9104107818920966</c:v>
                </c:pt>
                <c:pt idx="28">
                  <c:v>5.1510818006739356</c:v>
                </c:pt>
                <c:pt idx="29">
                  <c:v>4.2724624801516313</c:v>
                </c:pt>
                <c:pt idx="30">
                  <c:v>3.4717548201415696</c:v>
                </c:pt>
                <c:pt idx="31">
                  <c:v>4.6671496763359954</c:v>
                </c:pt>
                <c:pt idx="32">
                  <c:v>3.8255158621542762</c:v>
                </c:pt>
                <c:pt idx="33">
                  <c:v>3.7066870145502548</c:v>
                </c:pt>
                <c:pt idx="34">
                  <c:v>3.3223976453148794</c:v>
                </c:pt>
                <c:pt idx="35">
                  <c:v>3.3462055001832312</c:v>
                </c:pt>
                <c:pt idx="36">
                  <c:v>3.3684906344226988</c:v>
                </c:pt>
                <c:pt idx="37">
                  <c:v>4.7769770821678605</c:v>
                </c:pt>
                <c:pt idx="38">
                  <c:v>4.0510888104537059</c:v>
                </c:pt>
                <c:pt idx="39">
                  <c:v>3.5080728960077181</c:v>
                </c:pt>
                <c:pt idx="40">
                  <c:v>3.9654811838796462</c:v>
                </c:pt>
                <c:pt idx="41">
                  <c:v>5.2194835085440445</c:v>
                </c:pt>
                <c:pt idx="42">
                  <c:v>5.0951966782943856</c:v>
                </c:pt>
                <c:pt idx="43">
                  <c:v>3.6319441808893913</c:v>
                </c:pt>
                <c:pt idx="44">
                  <c:v>3.4479270200702246</c:v>
                </c:pt>
                <c:pt idx="45">
                  <c:v>1.1842097780743472</c:v>
                </c:pt>
                <c:pt idx="46">
                  <c:v>2.3168978416736081</c:v>
                </c:pt>
                <c:pt idx="47">
                  <c:v>2.0446868804780962</c:v>
                </c:pt>
                <c:pt idx="48">
                  <c:v>3.8168193503795464</c:v>
                </c:pt>
                <c:pt idx="49">
                  <c:v>2.7169906104824264</c:v>
                </c:pt>
                <c:pt idx="50">
                  <c:v>2.1329838345235856</c:v>
                </c:pt>
                <c:pt idx="51">
                  <c:v>4.1414307001811324</c:v>
                </c:pt>
                <c:pt idx="52">
                  <c:v>4.5030741459500518</c:v>
                </c:pt>
                <c:pt idx="53">
                  <c:v>2.5418373923424156</c:v>
                </c:pt>
                <c:pt idx="54">
                  <c:v>2.7738073529873759</c:v>
                </c:pt>
                <c:pt idx="55">
                  <c:v>3.7548739283563179</c:v>
                </c:pt>
                <c:pt idx="56">
                  <c:v>4.0298228658084696</c:v>
                </c:pt>
                <c:pt idx="57">
                  <c:v>6.8426352645768276</c:v>
                </c:pt>
                <c:pt idx="58">
                  <c:v>3.7301619941800652</c:v>
                </c:pt>
                <c:pt idx="59">
                  <c:v>2.9858907903099237</c:v>
                </c:pt>
                <c:pt idx="60">
                  <c:v>4.0190735406384448</c:v>
                </c:pt>
                <c:pt idx="61">
                  <c:v>3.6323063347221733</c:v>
                </c:pt>
                <c:pt idx="62">
                  <c:v>4.1020497261466033</c:v>
                </c:pt>
                <c:pt idx="63">
                  <c:v>3.6834596213570308</c:v>
                </c:pt>
                <c:pt idx="64">
                  <c:v>3.8012535618369583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015F-4399-92E7-5E9D0D5BB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235968"/>
        <c:axId val="383237504"/>
      </c:lineChart>
      <c:catAx>
        <c:axId val="383235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383237504"/>
        <c:crosses val="autoZero"/>
        <c:auto val="0"/>
        <c:lblAlgn val="ctr"/>
        <c:lblOffset val="100"/>
        <c:tickMarkSkip val="12"/>
        <c:noMultiLvlLbl val="0"/>
      </c:catAx>
      <c:valAx>
        <c:axId val="383237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rgbClr val="213830"/>
                </a:solidFill>
                <a:latin typeface="Petrona" pitchFamily="2" charset="0"/>
              </a:defRPr>
            </a:pPr>
            <a:endParaRPr lang="es-GT"/>
          </a:p>
        </c:txPr>
        <c:crossAx val="383235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213830"/>
              </a:solidFill>
              <a:latin typeface="Petrona" pitchFamily="2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2">
    <tabColor theme="0" tint="-4.9989318521683403E-2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3172239</xdr:colOff>
      <xdr:row>1</xdr:row>
      <xdr:rowOff>74544</xdr:rowOff>
    </xdr:from>
    <xdr:to>
      <xdr:col>2</xdr:col>
      <xdr:colOff>4676554</xdr:colOff>
      <xdr:row>10</xdr:row>
      <xdr:rowOff>147624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40196"/>
          <a:ext cx="1504315" cy="156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  <a:latin typeface="Petrona" pitchFamily="2" charset="0"/>
            </a:rPr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>
              <a:solidFill>
                <a:srgbClr val="213830"/>
              </a:solidFill>
              <a:latin typeface="Petrona" pitchFamily="2" charset="0"/>
            </a:rPr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0.IMAE2013/Proyecto%20nuevo%20IMAE/1.Informes%20IMAE/2023/2-23/Cuadros%20con%20macro/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0" tint="-4.9989318521683403E-2"/>
    <pageSetUpPr fitToPage="1"/>
  </sheetPr>
  <dimension ref="A1:E778"/>
  <sheetViews>
    <sheetView showGridLines="0" tabSelected="1" zoomScaleNormal="100" workbookViewId="0"/>
  </sheetViews>
  <sheetFormatPr baseColWidth="10" defaultColWidth="0" defaultRowHeight="0" customHeight="1" zeroHeight="1" x14ac:dyDescent="0.3"/>
  <cols>
    <col min="1" max="1" width="4.7109375" style="9" customWidth="1"/>
    <col min="2" max="2" width="10.5703125" style="13" bestFit="1" customWidth="1"/>
    <col min="3" max="3" width="128.28515625" style="11" customWidth="1"/>
    <col min="4" max="4" width="4.7109375" style="10" customWidth="1"/>
    <col min="5" max="16384" width="11.42578125" style="12" hidden="1"/>
  </cols>
  <sheetData>
    <row r="1" spans="1:5" ht="12.75" customHeight="1" x14ac:dyDescent="0.3">
      <c r="B1" s="10"/>
    </row>
    <row r="2" spans="1:5" ht="12.75" customHeight="1" x14ac:dyDescent="0.3"/>
    <row r="3" spans="1:5" ht="12.75" customHeight="1" x14ac:dyDescent="0.3"/>
    <row r="4" spans="1:5" ht="12.75" customHeight="1" x14ac:dyDescent="0.3"/>
    <row r="5" spans="1:5" ht="12.75" customHeight="1" x14ac:dyDescent="0.3">
      <c r="A5" s="14"/>
      <c r="B5" s="14"/>
      <c r="C5" s="14"/>
    </row>
    <row r="6" spans="1:5" ht="12.75" customHeight="1" x14ac:dyDescent="0.3">
      <c r="A6" s="14"/>
      <c r="B6" s="14"/>
      <c r="C6" s="14"/>
      <c r="E6" s="15"/>
    </row>
    <row r="7" spans="1:5" ht="12.75" customHeight="1" x14ac:dyDescent="0.3">
      <c r="A7" s="14"/>
      <c r="B7" s="14"/>
      <c r="C7" s="14"/>
    </row>
    <row r="8" spans="1:5" ht="12.75" customHeight="1" x14ac:dyDescent="0.3">
      <c r="A8" s="14"/>
      <c r="B8" s="14"/>
      <c r="C8" s="14"/>
    </row>
    <row r="9" spans="1:5" ht="12.75" customHeight="1" x14ac:dyDescent="0.3">
      <c r="A9" s="14"/>
      <c r="B9" s="14"/>
      <c r="C9" s="14"/>
    </row>
    <row r="10" spans="1:5" ht="12.75" customHeight="1" x14ac:dyDescent="0.3">
      <c r="A10" s="14"/>
      <c r="B10" s="14"/>
      <c r="C10" s="14"/>
    </row>
    <row r="11" spans="1:5" ht="12.75" customHeight="1" x14ac:dyDescent="0.3">
      <c r="A11" s="14"/>
      <c r="B11" s="14"/>
      <c r="C11" s="14"/>
    </row>
    <row r="12" spans="1:5" ht="12.75" customHeight="1" x14ac:dyDescent="0.3">
      <c r="A12" s="14"/>
      <c r="B12" s="14"/>
      <c r="C12" s="14"/>
    </row>
    <row r="13" spans="1:5" s="16" customFormat="1" ht="29.25" customHeight="1" x14ac:dyDescent="0.2">
      <c r="B13" s="84" t="s">
        <v>20</v>
      </c>
      <c r="C13" s="85"/>
      <c r="D13" s="17"/>
    </row>
    <row r="14" spans="1:5" s="18" customFormat="1" ht="20.100000000000001" customHeight="1" x14ac:dyDescent="0.2">
      <c r="B14" s="86" t="s">
        <v>21</v>
      </c>
      <c r="C14" s="87"/>
      <c r="D14" s="19"/>
    </row>
    <row r="15" spans="1:5" s="20" customFormat="1" ht="20.100000000000001" customHeight="1" x14ac:dyDescent="0.2">
      <c r="B15" s="88" t="s">
        <v>22</v>
      </c>
      <c r="C15" s="89"/>
      <c r="D15" s="21"/>
    </row>
    <row r="16" spans="1:5" s="9" customFormat="1" ht="6.75" customHeight="1" x14ac:dyDescent="0.3">
      <c r="B16" s="22"/>
      <c r="C16" s="23"/>
      <c r="D16" s="10"/>
    </row>
    <row r="17" spans="1:4" s="9" customFormat="1" ht="19.5" x14ac:dyDescent="0.3">
      <c r="B17" s="24"/>
      <c r="C17" s="25" t="s">
        <v>67</v>
      </c>
      <c r="D17" s="10"/>
    </row>
    <row r="18" spans="1:4" s="9" customFormat="1" ht="6.75" customHeight="1" x14ac:dyDescent="0.3">
      <c r="B18" s="24" t="s">
        <v>23</v>
      </c>
      <c r="C18" s="26"/>
      <c r="D18" s="10"/>
    </row>
    <row r="19" spans="1:4" s="11" customFormat="1" ht="15.75" customHeight="1" x14ac:dyDescent="0.4">
      <c r="A19" s="27"/>
      <c r="B19" s="28" t="s">
        <v>28</v>
      </c>
      <c r="C19" s="29" t="s">
        <v>64</v>
      </c>
      <c r="D19" s="10"/>
    </row>
    <row r="20" spans="1:4" s="11" customFormat="1" ht="15.75" customHeight="1" x14ac:dyDescent="0.4">
      <c r="A20" s="27"/>
      <c r="B20" s="30" t="s">
        <v>29</v>
      </c>
      <c r="C20" s="29" t="s">
        <v>24</v>
      </c>
      <c r="D20" s="10"/>
    </row>
    <row r="21" spans="1:4" s="11" customFormat="1" ht="15.75" customHeight="1" x14ac:dyDescent="0.4">
      <c r="A21" s="27"/>
      <c r="B21" s="30" t="s">
        <v>30</v>
      </c>
      <c r="C21" s="29" t="s">
        <v>25</v>
      </c>
      <c r="D21" s="10"/>
    </row>
    <row r="22" spans="1:4" s="11" customFormat="1" ht="6" customHeight="1" x14ac:dyDescent="0.4">
      <c r="A22" s="27"/>
      <c r="B22" s="31"/>
      <c r="C22" s="32"/>
      <c r="D22" s="10"/>
    </row>
    <row r="23" spans="1:4" s="9" customFormat="1" ht="15.75" x14ac:dyDescent="0.3">
      <c r="B23" s="13"/>
      <c r="C23" s="11"/>
      <c r="D23" s="10"/>
    </row>
    <row r="27" spans="1:4" s="13" customFormat="1" ht="15.75" hidden="1" x14ac:dyDescent="0.2">
      <c r="D27" s="10"/>
    </row>
    <row r="28" spans="1:4" s="13" customFormat="1" ht="15.75" hidden="1" x14ac:dyDescent="0.2">
      <c r="D28" s="10"/>
    </row>
    <row r="29" spans="1:4" s="13" customFormat="1" ht="15.75" hidden="1" x14ac:dyDescent="0.2">
      <c r="D29" s="10"/>
    </row>
    <row r="30" spans="1:4" s="13" customFormat="1" ht="15.75" hidden="1" x14ac:dyDescent="0.2">
      <c r="D30" s="10"/>
    </row>
    <row r="31" spans="1:4" s="13" customFormat="1" ht="15.75" hidden="1" x14ac:dyDescent="0.2">
      <c r="D31" s="10"/>
    </row>
    <row r="32" spans="1:4" s="13" customFormat="1" ht="15.75" hidden="1" x14ac:dyDescent="0.2">
      <c r="D32" s="10"/>
    </row>
    <row r="33" spans="4:4" s="13" customFormat="1" ht="15.75" hidden="1" x14ac:dyDescent="0.2">
      <c r="D33" s="10"/>
    </row>
    <row r="34" spans="4:4" s="13" customFormat="1" ht="15.75" hidden="1" x14ac:dyDescent="0.2">
      <c r="D34" s="10"/>
    </row>
    <row r="35" spans="4:4" s="13" customFormat="1" ht="15.75" hidden="1" x14ac:dyDescent="0.2">
      <c r="D35" s="10"/>
    </row>
    <row r="36" spans="4:4" s="13" customFormat="1" ht="15.75" hidden="1" x14ac:dyDescent="0.2">
      <c r="D36" s="10"/>
    </row>
    <row r="37" spans="4:4" s="13" customFormat="1" ht="15.75" hidden="1" x14ac:dyDescent="0.2">
      <c r="D37" s="10"/>
    </row>
    <row r="38" spans="4:4" s="13" customFormat="1" ht="15.75" hidden="1" x14ac:dyDescent="0.2">
      <c r="D38" s="10"/>
    </row>
    <row r="39" spans="4:4" s="13" customFormat="1" ht="15.75" hidden="1" x14ac:dyDescent="0.2">
      <c r="D39" s="10"/>
    </row>
    <row r="40" spans="4:4" s="13" customFormat="1" ht="15.75" hidden="1" x14ac:dyDescent="0.2">
      <c r="D40" s="10"/>
    </row>
    <row r="41" spans="4:4" s="13" customFormat="1" ht="15.75" hidden="1" x14ac:dyDescent="0.2">
      <c r="D41" s="10"/>
    </row>
    <row r="42" spans="4:4" s="13" customFormat="1" ht="15.75" hidden="1" x14ac:dyDescent="0.2">
      <c r="D42" s="10"/>
    </row>
    <row r="43" spans="4:4" s="13" customFormat="1" ht="15.75" hidden="1" x14ac:dyDescent="0.2">
      <c r="D43" s="10"/>
    </row>
    <row r="44" spans="4:4" s="13" customFormat="1" ht="15.75" hidden="1" x14ac:dyDescent="0.2">
      <c r="D44" s="10"/>
    </row>
    <row r="45" spans="4:4" s="13" customFormat="1" ht="15.75" hidden="1" x14ac:dyDescent="0.2">
      <c r="D45" s="10"/>
    </row>
    <row r="46" spans="4:4" s="13" customFormat="1" ht="15.75" hidden="1" x14ac:dyDescent="0.2">
      <c r="D46" s="10"/>
    </row>
    <row r="47" spans="4:4" s="13" customFormat="1" ht="15.75" hidden="1" x14ac:dyDescent="0.2">
      <c r="D47" s="10"/>
    </row>
    <row r="48" spans="4:4" s="13" customFormat="1" ht="15.75" hidden="1" x14ac:dyDescent="0.2">
      <c r="D48" s="10"/>
    </row>
    <row r="49" spans="4:4" s="13" customFormat="1" ht="15.75" hidden="1" x14ac:dyDescent="0.2">
      <c r="D49" s="10"/>
    </row>
    <row r="50" spans="4:4" s="13" customFormat="1" ht="15.75" hidden="1" x14ac:dyDescent="0.2">
      <c r="D50" s="10"/>
    </row>
    <row r="51" spans="4:4" s="13" customFormat="1" ht="15.75" hidden="1" x14ac:dyDescent="0.2">
      <c r="D51" s="10"/>
    </row>
    <row r="52" spans="4:4" s="13" customFormat="1" ht="15.75" hidden="1" x14ac:dyDescent="0.2">
      <c r="D52" s="10"/>
    </row>
    <row r="53" spans="4:4" s="13" customFormat="1" ht="15.75" hidden="1" x14ac:dyDescent="0.2">
      <c r="D53" s="10"/>
    </row>
    <row r="54" spans="4:4" s="13" customFormat="1" ht="15.75" hidden="1" x14ac:dyDescent="0.2">
      <c r="D54" s="10"/>
    </row>
    <row r="55" spans="4:4" s="13" customFormat="1" ht="15.75" hidden="1" x14ac:dyDescent="0.2">
      <c r="D55" s="10"/>
    </row>
    <row r="56" spans="4:4" s="13" customFormat="1" ht="15.75" hidden="1" x14ac:dyDescent="0.2">
      <c r="D56" s="10"/>
    </row>
    <row r="57" spans="4:4" s="13" customFormat="1" ht="15.75" hidden="1" x14ac:dyDescent="0.2">
      <c r="D57" s="10"/>
    </row>
    <row r="58" spans="4:4" s="13" customFormat="1" ht="15.75" hidden="1" x14ac:dyDescent="0.2">
      <c r="D58" s="10"/>
    </row>
    <row r="59" spans="4:4" s="13" customFormat="1" ht="15.75" hidden="1" x14ac:dyDescent="0.2">
      <c r="D59" s="10"/>
    </row>
    <row r="60" spans="4:4" s="13" customFormat="1" ht="15.75" hidden="1" x14ac:dyDescent="0.2">
      <c r="D60" s="10"/>
    </row>
    <row r="61" spans="4:4" s="13" customFormat="1" ht="15.75" hidden="1" x14ac:dyDescent="0.2">
      <c r="D61" s="10"/>
    </row>
    <row r="62" spans="4:4" s="13" customFormat="1" ht="15.75" hidden="1" x14ac:dyDescent="0.2">
      <c r="D62" s="10"/>
    </row>
    <row r="63" spans="4:4" s="13" customFormat="1" ht="15.75" hidden="1" x14ac:dyDescent="0.2">
      <c r="D63" s="10"/>
    </row>
    <row r="64" spans="4:4" s="13" customFormat="1" ht="15.75" hidden="1" x14ac:dyDescent="0.2">
      <c r="D64" s="10"/>
    </row>
    <row r="65" spans="4:4" s="13" customFormat="1" ht="15.75" hidden="1" x14ac:dyDescent="0.2">
      <c r="D65" s="10"/>
    </row>
    <row r="66" spans="4:4" s="13" customFormat="1" ht="15.75" hidden="1" x14ac:dyDescent="0.2">
      <c r="D66" s="10"/>
    </row>
    <row r="67" spans="4:4" s="13" customFormat="1" ht="15.75" hidden="1" x14ac:dyDescent="0.2">
      <c r="D67" s="10"/>
    </row>
    <row r="68" spans="4:4" s="13" customFormat="1" ht="15.75" hidden="1" x14ac:dyDescent="0.2">
      <c r="D68" s="10"/>
    </row>
    <row r="69" spans="4:4" s="13" customFormat="1" ht="15.75" hidden="1" x14ac:dyDescent="0.2">
      <c r="D69" s="10"/>
    </row>
    <row r="70" spans="4:4" s="13" customFormat="1" ht="15.75" hidden="1" x14ac:dyDescent="0.2">
      <c r="D70" s="10"/>
    </row>
    <row r="71" spans="4:4" s="13" customFormat="1" ht="15.75" hidden="1" x14ac:dyDescent="0.2">
      <c r="D71" s="10"/>
    </row>
    <row r="72" spans="4:4" s="13" customFormat="1" ht="15.75" hidden="1" x14ac:dyDescent="0.2">
      <c r="D72" s="10"/>
    </row>
    <row r="73" spans="4:4" s="13" customFormat="1" ht="15.75" hidden="1" x14ac:dyDescent="0.2">
      <c r="D73" s="10"/>
    </row>
    <row r="74" spans="4:4" s="13" customFormat="1" ht="15.75" hidden="1" x14ac:dyDescent="0.2">
      <c r="D74" s="10"/>
    </row>
    <row r="75" spans="4:4" s="13" customFormat="1" ht="15.75" hidden="1" x14ac:dyDescent="0.2">
      <c r="D75" s="10"/>
    </row>
    <row r="76" spans="4:4" s="13" customFormat="1" ht="15.75" hidden="1" x14ac:dyDescent="0.2">
      <c r="D76" s="10"/>
    </row>
    <row r="77" spans="4:4" s="13" customFormat="1" ht="15.75" hidden="1" x14ac:dyDescent="0.2">
      <c r="D77" s="10"/>
    </row>
    <row r="78" spans="4:4" s="13" customFormat="1" ht="15.75" hidden="1" x14ac:dyDescent="0.2">
      <c r="D78" s="10"/>
    </row>
    <row r="79" spans="4:4" s="13" customFormat="1" ht="15.75" hidden="1" x14ac:dyDescent="0.2">
      <c r="D79" s="10"/>
    </row>
    <row r="80" spans="4:4" s="13" customFormat="1" ht="15.75" hidden="1" x14ac:dyDescent="0.2">
      <c r="D80" s="10"/>
    </row>
    <row r="81" spans="4:4" s="13" customFormat="1" ht="15.75" hidden="1" x14ac:dyDescent="0.2">
      <c r="D81" s="10"/>
    </row>
    <row r="82" spans="4:4" s="13" customFormat="1" ht="15.75" hidden="1" x14ac:dyDescent="0.2">
      <c r="D82" s="10"/>
    </row>
    <row r="83" spans="4:4" s="13" customFormat="1" ht="15.75" hidden="1" x14ac:dyDescent="0.2">
      <c r="D83" s="10"/>
    </row>
    <row r="84" spans="4:4" s="13" customFormat="1" ht="15.75" hidden="1" x14ac:dyDescent="0.2">
      <c r="D84" s="10"/>
    </row>
    <row r="85" spans="4:4" s="13" customFormat="1" ht="15.75" hidden="1" x14ac:dyDescent="0.2">
      <c r="D85" s="10"/>
    </row>
    <row r="86" spans="4:4" s="13" customFormat="1" ht="15.75" hidden="1" x14ac:dyDescent="0.2">
      <c r="D86" s="10"/>
    </row>
    <row r="87" spans="4:4" s="13" customFormat="1" ht="15.75" hidden="1" x14ac:dyDescent="0.2">
      <c r="D87" s="10"/>
    </row>
    <row r="88" spans="4:4" s="13" customFormat="1" ht="15.75" hidden="1" x14ac:dyDescent="0.2">
      <c r="D88" s="10"/>
    </row>
    <row r="89" spans="4:4" s="13" customFormat="1" ht="15.75" hidden="1" x14ac:dyDescent="0.2">
      <c r="D89" s="10"/>
    </row>
    <row r="90" spans="4:4" s="13" customFormat="1" ht="15.75" hidden="1" x14ac:dyDescent="0.2">
      <c r="D90" s="10"/>
    </row>
    <row r="91" spans="4:4" s="13" customFormat="1" ht="15.75" hidden="1" x14ac:dyDescent="0.2">
      <c r="D91" s="10"/>
    </row>
    <row r="92" spans="4:4" s="13" customFormat="1" ht="15.75" hidden="1" x14ac:dyDescent="0.2">
      <c r="D92" s="10"/>
    </row>
    <row r="93" spans="4:4" s="13" customFormat="1" ht="15.75" hidden="1" x14ac:dyDescent="0.2">
      <c r="D93" s="10"/>
    </row>
    <row r="94" spans="4:4" s="13" customFormat="1" ht="15.75" hidden="1" x14ac:dyDescent="0.2">
      <c r="D94" s="10"/>
    </row>
    <row r="95" spans="4:4" s="13" customFormat="1" ht="15.75" hidden="1" x14ac:dyDescent="0.2">
      <c r="D95" s="10"/>
    </row>
    <row r="96" spans="4:4" s="13" customFormat="1" ht="15.75" hidden="1" x14ac:dyDescent="0.2">
      <c r="D96" s="10"/>
    </row>
    <row r="97" spans="4:4" s="13" customFormat="1" ht="15.75" hidden="1" x14ac:dyDescent="0.2">
      <c r="D97" s="10"/>
    </row>
    <row r="98" spans="4:4" s="13" customFormat="1" ht="15.75" hidden="1" x14ac:dyDescent="0.2">
      <c r="D98" s="10"/>
    </row>
    <row r="99" spans="4:4" s="13" customFormat="1" ht="15.75" hidden="1" x14ac:dyDescent="0.2">
      <c r="D99" s="10"/>
    </row>
    <row r="100" spans="4:4" s="13" customFormat="1" ht="15.75" hidden="1" x14ac:dyDescent="0.2">
      <c r="D100" s="10"/>
    </row>
    <row r="101" spans="4:4" s="13" customFormat="1" ht="15.75" hidden="1" x14ac:dyDescent="0.2">
      <c r="D101" s="10"/>
    </row>
    <row r="102" spans="4:4" s="13" customFormat="1" ht="15.75" hidden="1" x14ac:dyDescent="0.2">
      <c r="D102" s="10"/>
    </row>
    <row r="103" spans="4:4" s="13" customFormat="1" ht="15.75" hidden="1" x14ac:dyDescent="0.2">
      <c r="D103" s="10"/>
    </row>
    <row r="104" spans="4:4" s="13" customFormat="1" ht="15.75" hidden="1" x14ac:dyDescent="0.2">
      <c r="D104" s="10"/>
    </row>
    <row r="105" spans="4:4" s="13" customFormat="1" ht="15.75" hidden="1" x14ac:dyDescent="0.2">
      <c r="D105" s="10"/>
    </row>
    <row r="106" spans="4:4" s="13" customFormat="1" ht="15.75" hidden="1" x14ac:dyDescent="0.2">
      <c r="D106" s="10"/>
    </row>
    <row r="107" spans="4:4" s="13" customFormat="1" ht="15.75" hidden="1" x14ac:dyDescent="0.2">
      <c r="D107" s="10"/>
    </row>
    <row r="108" spans="4:4" s="13" customFormat="1" ht="15.75" hidden="1" x14ac:dyDescent="0.2">
      <c r="D108" s="10"/>
    </row>
    <row r="109" spans="4:4" s="13" customFormat="1" ht="15.75" hidden="1" x14ac:dyDescent="0.2">
      <c r="D109" s="10"/>
    </row>
    <row r="110" spans="4:4" s="13" customFormat="1" ht="15.75" hidden="1" x14ac:dyDescent="0.2">
      <c r="D110" s="10"/>
    </row>
    <row r="111" spans="4:4" s="13" customFormat="1" ht="15.75" hidden="1" x14ac:dyDescent="0.2">
      <c r="D111" s="10"/>
    </row>
    <row r="112" spans="4:4" s="13" customFormat="1" ht="15.75" hidden="1" x14ac:dyDescent="0.2">
      <c r="D112" s="10"/>
    </row>
    <row r="113" spans="4:4" s="13" customFormat="1" ht="15.75" hidden="1" x14ac:dyDescent="0.2">
      <c r="D113" s="10"/>
    </row>
    <row r="114" spans="4:4" s="13" customFormat="1" ht="15.75" hidden="1" x14ac:dyDescent="0.2">
      <c r="D114" s="10"/>
    </row>
    <row r="115" spans="4:4" s="13" customFormat="1" ht="15.75" hidden="1" x14ac:dyDescent="0.2">
      <c r="D115" s="10"/>
    </row>
    <row r="116" spans="4:4" s="13" customFormat="1" ht="15.75" hidden="1" x14ac:dyDescent="0.2">
      <c r="D116" s="10"/>
    </row>
    <row r="117" spans="4:4" s="13" customFormat="1" ht="15.75" hidden="1" x14ac:dyDescent="0.2">
      <c r="D117" s="10"/>
    </row>
    <row r="118" spans="4:4" s="13" customFormat="1" ht="15.75" hidden="1" x14ac:dyDescent="0.2">
      <c r="D118" s="10"/>
    </row>
    <row r="119" spans="4:4" s="13" customFormat="1" ht="15.75" hidden="1" x14ac:dyDescent="0.2">
      <c r="D119" s="10"/>
    </row>
    <row r="120" spans="4:4" s="13" customFormat="1" ht="15.75" hidden="1" x14ac:dyDescent="0.2">
      <c r="D120" s="10"/>
    </row>
    <row r="121" spans="4:4" s="13" customFormat="1" ht="15.75" hidden="1" x14ac:dyDescent="0.2">
      <c r="D121" s="10"/>
    </row>
    <row r="122" spans="4:4" s="13" customFormat="1" ht="15.75" hidden="1" x14ac:dyDescent="0.2">
      <c r="D122" s="10"/>
    </row>
    <row r="123" spans="4:4" s="13" customFormat="1" ht="15.75" hidden="1" x14ac:dyDescent="0.2">
      <c r="D123" s="10"/>
    </row>
    <row r="124" spans="4:4" s="13" customFormat="1" ht="15.75" hidden="1" x14ac:dyDescent="0.2">
      <c r="D124" s="10"/>
    </row>
    <row r="125" spans="4:4" s="13" customFormat="1" ht="15.75" hidden="1" x14ac:dyDescent="0.2">
      <c r="D125" s="10"/>
    </row>
    <row r="126" spans="4:4" s="13" customFormat="1" ht="15.75" hidden="1" x14ac:dyDescent="0.2">
      <c r="D126" s="10"/>
    </row>
    <row r="127" spans="4:4" s="13" customFormat="1" ht="15.75" hidden="1" x14ac:dyDescent="0.2">
      <c r="D127" s="10"/>
    </row>
    <row r="128" spans="4:4" s="13" customFormat="1" ht="15.75" hidden="1" x14ac:dyDescent="0.2">
      <c r="D128" s="10"/>
    </row>
    <row r="129" spans="4:4" s="13" customFormat="1" ht="15.75" hidden="1" x14ac:dyDescent="0.2">
      <c r="D129" s="10"/>
    </row>
    <row r="130" spans="4:4" s="13" customFormat="1" ht="15.75" hidden="1" x14ac:dyDescent="0.2">
      <c r="D130" s="10"/>
    </row>
    <row r="131" spans="4:4" s="13" customFormat="1" ht="15.75" hidden="1" x14ac:dyDescent="0.2">
      <c r="D131" s="10"/>
    </row>
    <row r="132" spans="4:4" s="13" customFormat="1" ht="15.75" hidden="1" x14ac:dyDescent="0.2">
      <c r="D132" s="10"/>
    </row>
    <row r="133" spans="4:4" s="13" customFormat="1" ht="15.75" hidden="1" x14ac:dyDescent="0.2">
      <c r="D133" s="10"/>
    </row>
    <row r="134" spans="4:4" s="13" customFormat="1" ht="15.75" hidden="1" x14ac:dyDescent="0.2">
      <c r="D134" s="10"/>
    </row>
    <row r="135" spans="4:4" s="13" customFormat="1" ht="15.75" hidden="1" x14ac:dyDescent="0.2">
      <c r="D135" s="10"/>
    </row>
    <row r="136" spans="4:4" s="13" customFormat="1" ht="15.75" hidden="1" x14ac:dyDescent="0.2">
      <c r="D136" s="10"/>
    </row>
    <row r="137" spans="4:4" s="13" customFormat="1" ht="15.75" hidden="1" x14ac:dyDescent="0.2">
      <c r="D137" s="10"/>
    </row>
    <row r="138" spans="4:4" s="13" customFormat="1" ht="15.75" hidden="1" x14ac:dyDescent="0.2">
      <c r="D138" s="10"/>
    </row>
    <row r="139" spans="4:4" s="13" customFormat="1" ht="15.75" hidden="1" x14ac:dyDescent="0.2">
      <c r="D139" s="10"/>
    </row>
    <row r="140" spans="4:4" s="13" customFormat="1" ht="15.75" hidden="1" x14ac:dyDescent="0.2">
      <c r="D140" s="10"/>
    </row>
    <row r="141" spans="4:4" s="13" customFormat="1" ht="15.75" hidden="1" x14ac:dyDescent="0.2">
      <c r="D141" s="10"/>
    </row>
    <row r="142" spans="4:4" s="13" customFormat="1" ht="15.75" hidden="1" x14ac:dyDescent="0.2">
      <c r="D142" s="10"/>
    </row>
    <row r="143" spans="4:4" s="13" customFormat="1" ht="15.75" hidden="1" x14ac:dyDescent="0.2">
      <c r="D143" s="10"/>
    </row>
    <row r="144" spans="4:4" s="13" customFormat="1" ht="15.75" hidden="1" x14ac:dyDescent="0.2">
      <c r="D144" s="10"/>
    </row>
    <row r="145" spans="4:4" s="13" customFormat="1" ht="15.75" hidden="1" x14ac:dyDescent="0.2">
      <c r="D145" s="10"/>
    </row>
    <row r="146" spans="4:4" s="13" customFormat="1" ht="15.75" hidden="1" x14ac:dyDescent="0.2">
      <c r="D146" s="10"/>
    </row>
    <row r="147" spans="4:4" s="13" customFormat="1" ht="15.75" hidden="1" x14ac:dyDescent="0.2">
      <c r="D147" s="10"/>
    </row>
    <row r="148" spans="4:4" s="13" customFormat="1" ht="15.75" hidden="1" x14ac:dyDescent="0.2">
      <c r="D148" s="10"/>
    </row>
    <row r="149" spans="4:4" s="13" customFormat="1" ht="15.75" hidden="1" x14ac:dyDescent="0.2">
      <c r="D149" s="10"/>
    </row>
    <row r="150" spans="4:4" s="13" customFormat="1" ht="15.75" hidden="1" x14ac:dyDescent="0.2">
      <c r="D150" s="10"/>
    </row>
    <row r="151" spans="4:4" s="13" customFormat="1" ht="15.75" hidden="1" x14ac:dyDescent="0.2">
      <c r="D151" s="10"/>
    </row>
    <row r="152" spans="4:4" s="13" customFormat="1" ht="15.75" hidden="1" x14ac:dyDescent="0.2">
      <c r="D152" s="10"/>
    </row>
    <row r="153" spans="4:4" s="13" customFormat="1" ht="15.75" hidden="1" x14ac:dyDescent="0.2">
      <c r="D153" s="10"/>
    </row>
    <row r="154" spans="4:4" s="13" customFormat="1" ht="15.75" hidden="1" x14ac:dyDescent="0.2">
      <c r="D154" s="10"/>
    </row>
    <row r="155" spans="4:4" s="13" customFormat="1" ht="15.75" hidden="1" x14ac:dyDescent="0.2">
      <c r="D155" s="10"/>
    </row>
    <row r="156" spans="4:4" s="13" customFormat="1" ht="15.75" hidden="1" x14ac:dyDescent="0.2">
      <c r="D156" s="10"/>
    </row>
    <row r="157" spans="4:4" s="13" customFormat="1" ht="15.75" hidden="1" x14ac:dyDescent="0.2">
      <c r="D157" s="10"/>
    </row>
    <row r="158" spans="4:4" s="13" customFormat="1" ht="15.75" hidden="1" x14ac:dyDescent="0.2">
      <c r="D158" s="10"/>
    </row>
    <row r="159" spans="4:4" s="13" customFormat="1" ht="15.75" hidden="1" x14ac:dyDescent="0.2">
      <c r="D159" s="10"/>
    </row>
    <row r="160" spans="4:4" s="13" customFormat="1" ht="15.75" hidden="1" x14ac:dyDescent="0.2">
      <c r="D160" s="10"/>
    </row>
    <row r="161" spans="4:4" s="13" customFormat="1" ht="15.75" hidden="1" x14ac:dyDescent="0.2">
      <c r="D161" s="10"/>
    </row>
    <row r="162" spans="4:4" s="13" customFormat="1" ht="15.75" hidden="1" x14ac:dyDescent="0.2">
      <c r="D162" s="10"/>
    </row>
    <row r="163" spans="4:4" s="13" customFormat="1" ht="15.75" hidden="1" x14ac:dyDescent="0.2">
      <c r="D163" s="10"/>
    </row>
    <row r="164" spans="4:4" s="13" customFormat="1" ht="15.75" hidden="1" x14ac:dyDescent="0.2">
      <c r="D164" s="10"/>
    </row>
    <row r="165" spans="4:4" s="13" customFormat="1" ht="15.75" hidden="1" x14ac:dyDescent="0.2">
      <c r="D165" s="10"/>
    </row>
    <row r="166" spans="4:4" s="13" customFormat="1" ht="15.75" hidden="1" x14ac:dyDescent="0.2">
      <c r="D166" s="10"/>
    </row>
    <row r="167" spans="4:4" s="13" customFormat="1" ht="15.75" hidden="1" x14ac:dyDescent="0.2">
      <c r="D167" s="10"/>
    </row>
    <row r="168" spans="4:4" s="13" customFormat="1" ht="15.75" hidden="1" x14ac:dyDescent="0.2">
      <c r="D168" s="10"/>
    </row>
    <row r="169" spans="4:4" s="13" customFormat="1" ht="15.75" hidden="1" x14ac:dyDescent="0.2">
      <c r="D169" s="10"/>
    </row>
    <row r="170" spans="4:4" s="13" customFormat="1" ht="15.75" hidden="1" x14ac:dyDescent="0.2">
      <c r="D170" s="10"/>
    </row>
    <row r="171" spans="4:4" s="13" customFormat="1" ht="15.75" hidden="1" x14ac:dyDescent="0.2">
      <c r="D171" s="10"/>
    </row>
    <row r="172" spans="4:4" s="13" customFormat="1" ht="15.75" hidden="1" x14ac:dyDescent="0.2">
      <c r="D172" s="10"/>
    </row>
    <row r="173" spans="4:4" s="13" customFormat="1" ht="15.75" hidden="1" x14ac:dyDescent="0.2">
      <c r="D173" s="10"/>
    </row>
    <row r="174" spans="4:4" s="13" customFormat="1" ht="15.75" hidden="1" x14ac:dyDescent="0.2">
      <c r="D174" s="10"/>
    </row>
    <row r="175" spans="4:4" s="13" customFormat="1" ht="15.75" hidden="1" x14ac:dyDescent="0.2">
      <c r="D175" s="10"/>
    </row>
    <row r="176" spans="4:4" s="13" customFormat="1" ht="15.75" hidden="1" x14ac:dyDescent="0.2">
      <c r="D176" s="10"/>
    </row>
    <row r="177" spans="4:4" s="13" customFormat="1" ht="15.75" hidden="1" x14ac:dyDescent="0.2">
      <c r="D177" s="10"/>
    </row>
    <row r="178" spans="4:4" s="13" customFormat="1" ht="15.75" hidden="1" x14ac:dyDescent="0.2">
      <c r="D178" s="10"/>
    </row>
    <row r="179" spans="4:4" s="13" customFormat="1" ht="15.75" hidden="1" x14ac:dyDescent="0.2">
      <c r="D179" s="10"/>
    </row>
    <row r="180" spans="4:4" s="13" customFormat="1" ht="15.75" hidden="1" x14ac:dyDescent="0.2">
      <c r="D180" s="10"/>
    </row>
    <row r="181" spans="4:4" s="13" customFormat="1" ht="15.75" hidden="1" x14ac:dyDescent="0.2">
      <c r="D181" s="10"/>
    </row>
    <row r="182" spans="4:4" s="13" customFormat="1" ht="15.75" hidden="1" x14ac:dyDescent="0.2">
      <c r="D182" s="10"/>
    </row>
    <row r="183" spans="4:4" s="13" customFormat="1" ht="15.75" hidden="1" x14ac:dyDescent="0.2">
      <c r="D183" s="10"/>
    </row>
    <row r="184" spans="4:4" s="13" customFormat="1" ht="15.75" hidden="1" x14ac:dyDescent="0.2">
      <c r="D184" s="10"/>
    </row>
    <row r="185" spans="4:4" s="13" customFormat="1" ht="15.75" hidden="1" x14ac:dyDescent="0.2">
      <c r="D185" s="10"/>
    </row>
    <row r="186" spans="4:4" s="13" customFormat="1" ht="15.75" hidden="1" x14ac:dyDescent="0.2">
      <c r="D186" s="10"/>
    </row>
    <row r="187" spans="4:4" s="13" customFormat="1" ht="15.75" hidden="1" x14ac:dyDescent="0.2">
      <c r="D187" s="10"/>
    </row>
    <row r="188" spans="4:4" s="13" customFormat="1" ht="15.75" hidden="1" x14ac:dyDescent="0.2">
      <c r="D188" s="10"/>
    </row>
    <row r="189" spans="4:4" s="13" customFormat="1" ht="15.75" hidden="1" x14ac:dyDescent="0.2">
      <c r="D189" s="10"/>
    </row>
    <row r="190" spans="4:4" s="13" customFormat="1" ht="15.75" hidden="1" x14ac:dyDescent="0.2">
      <c r="D190" s="10"/>
    </row>
    <row r="191" spans="4:4" s="13" customFormat="1" ht="15.75" hidden="1" x14ac:dyDescent="0.2">
      <c r="D191" s="10"/>
    </row>
    <row r="192" spans="4:4" s="13" customFormat="1" ht="15.75" hidden="1" x14ac:dyDescent="0.2">
      <c r="D192" s="10"/>
    </row>
    <row r="193" spans="4:4" s="13" customFormat="1" ht="15.75" hidden="1" x14ac:dyDescent="0.2">
      <c r="D193" s="10"/>
    </row>
    <row r="194" spans="4:4" s="13" customFormat="1" ht="15.75" hidden="1" x14ac:dyDescent="0.2">
      <c r="D194" s="10"/>
    </row>
    <row r="195" spans="4:4" s="13" customFormat="1" ht="15.75" hidden="1" x14ac:dyDescent="0.2">
      <c r="D195" s="10"/>
    </row>
    <row r="196" spans="4:4" s="13" customFormat="1" ht="15.75" hidden="1" x14ac:dyDescent="0.2">
      <c r="D196" s="10"/>
    </row>
    <row r="197" spans="4:4" s="13" customFormat="1" ht="15.75" hidden="1" x14ac:dyDescent="0.2">
      <c r="D197" s="10"/>
    </row>
    <row r="198" spans="4:4" s="13" customFormat="1" ht="15.75" hidden="1" x14ac:dyDescent="0.2">
      <c r="D198" s="10"/>
    </row>
    <row r="199" spans="4:4" s="13" customFormat="1" ht="15.75" hidden="1" x14ac:dyDescent="0.2">
      <c r="D199" s="10"/>
    </row>
    <row r="200" spans="4:4" s="13" customFormat="1" ht="15.75" hidden="1" x14ac:dyDescent="0.2">
      <c r="D200" s="10"/>
    </row>
    <row r="201" spans="4:4" s="13" customFormat="1" ht="15.75" hidden="1" x14ac:dyDescent="0.2">
      <c r="D201" s="10"/>
    </row>
    <row r="202" spans="4:4" s="13" customFormat="1" ht="15.75" hidden="1" x14ac:dyDescent="0.2">
      <c r="D202" s="10"/>
    </row>
    <row r="203" spans="4:4" s="13" customFormat="1" ht="15.75" hidden="1" x14ac:dyDescent="0.2">
      <c r="D203" s="10"/>
    </row>
    <row r="204" spans="4:4" s="13" customFormat="1" ht="15.75" hidden="1" x14ac:dyDescent="0.2">
      <c r="D204" s="10"/>
    </row>
    <row r="205" spans="4:4" s="13" customFormat="1" ht="15.75" hidden="1" x14ac:dyDescent="0.2">
      <c r="D205" s="10"/>
    </row>
    <row r="206" spans="4:4" s="13" customFormat="1" ht="15.75" hidden="1" x14ac:dyDescent="0.2">
      <c r="D206" s="10"/>
    </row>
    <row r="207" spans="4:4" s="13" customFormat="1" ht="15.75" hidden="1" x14ac:dyDescent="0.2">
      <c r="D207" s="10"/>
    </row>
    <row r="208" spans="4:4" s="13" customFormat="1" ht="15.75" hidden="1" x14ac:dyDescent="0.2">
      <c r="D208" s="10"/>
    </row>
    <row r="209" spans="4:4" s="13" customFormat="1" ht="15.75" hidden="1" x14ac:dyDescent="0.2">
      <c r="D209" s="10"/>
    </row>
    <row r="210" spans="4:4" s="13" customFormat="1" ht="15.75" hidden="1" x14ac:dyDescent="0.2">
      <c r="D210" s="10"/>
    </row>
    <row r="211" spans="4:4" s="13" customFormat="1" ht="15.75" hidden="1" x14ac:dyDescent="0.2">
      <c r="D211" s="10"/>
    </row>
    <row r="212" spans="4:4" s="13" customFormat="1" ht="15.75" hidden="1" x14ac:dyDescent="0.2">
      <c r="D212" s="10"/>
    </row>
    <row r="213" spans="4:4" s="13" customFormat="1" ht="15.75" hidden="1" x14ac:dyDescent="0.2">
      <c r="D213" s="10"/>
    </row>
    <row r="214" spans="4:4" s="13" customFormat="1" ht="15.75" hidden="1" x14ac:dyDescent="0.2">
      <c r="D214" s="10"/>
    </row>
    <row r="215" spans="4:4" s="13" customFormat="1" ht="15.75" hidden="1" x14ac:dyDescent="0.2">
      <c r="D215" s="10"/>
    </row>
    <row r="216" spans="4:4" s="13" customFormat="1" ht="15.75" hidden="1" x14ac:dyDescent="0.2">
      <c r="D216" s="10"/>
    </row>
    <row r="217" spans="4:4" s="13" customFormat="1" ht="15.75" hidden="1" x14ac:dyDescent="0.2">
      <c r="D217" s="10"/>
    </row>
    <row r="218" spans="4:4" s="13" customFormat="1" ht="15.75" hidden="1" x14ac:dyDescent="0.2">
      <c r="D218" s="10"/>
    </row>
    <row r="219" spans="4:4" s="13" customFormat="1" ht="15.75" hidden="1" x14ac:dyDescent="0.2">
      <c r="D219" s="10"/>
    </row>
    <row r="220" spans="4:4" s="13" customFormat="1" ht="15.75" hidden="1" x14ac:dyDescent="0.2">
      <c r="D220" s="10"/>
    </row>
    <row r="221" spans="4:4" s="13" customFormat="1" ht="15.75" hidden="1" x14ac:dyDescent="0.2">
      <c r="D221" s="10"/>
    </row>
    <row r="222" spans="4:4" s="13" customFormat="1" ht="15.75" hidden="1" x14ac:dyDescent="0.2">
      <c r="D222" s="10"/>
    </row>
    <row r="223" spans="4:4" s="13" customFormat="1" ht="15.75" hidden="1" x14ac:dyDescent="0.2">
      <c r="D223" s="10"/>
    </row>
    <row r="224" spans="4:4" s="13" customFormat="1" ht="15.75" hidden="1" x14ac:dyDescent="0.2">
      <c r="D224" s="10"/>
    </row>
    <row r="225" spans="4:4" s="13" customFormat="1" ht="15.75" hidden="1" x14ac:dyDescent="0.2">
      <c r="D225" s="10"/>
    </row>
    <row r="226" spans="4:4" s="13" customFormat="1" ht="15.75" hidden="1" x14ac:dyDescent="0.2">
      <c r="D226" s="10"/>
    </row>
    <row r="227" spans="4:4" s="13" customFormat="1" ht="15.75" hidden="1" x14ac:dyDescent="0.2">
      <c r="D227" s="10"/>
    </row>
    <row r="228" spans="4:4" s="13" customFormat="1" ht="15.75" hidden="1" x14ac:dyDescent="0.2">
      <c r="D228" s="10"/>
    </row>
    <row r="229" spans="4:4" s="13" customFormat="1" ht="15.75" hidden="1" x14ac:dyDescent="0.2">
      <c r="D229" s="10"/>
    </row>
    <row r="230" spans="4:4" s="13" customFormat="1" ht="15.75" hidden="1" x14ac:dyDescent="0.2">
      <c r="D230" s="10"/>
    </row>
    <row r="231" spans="4:4" s="13" customFormat="1" ht="15.75" hidden="1" x14ac:dyDescent="0.2">
      <c r="D231" s="10"/>
    </row>
    <row r="232" spans="4:4" s="13" customFormat="1" ht="15.75" hidden="1" x14ac:dyDescent="0.2">
      <c r="D232" s="10"/>
    </row>
    <row r="233" spans="4:4" s="13" customFormat="1" ht="15.75" hidden="1" x14ac:dyDescent="0.2">
      <c r="D233" s="10"/>
    </row>
    <row r="234" spans="4:4" s="13" customFormat="1" ht="15.75" hidden="1" x14ac:dyDescent="0.2">
      <c r="D234" s="10"/>
    </row>
    <row r="235" spans="4:4" s="13" customFormat="1" ht="15.75" hidden="1" x14ac:dyDescent="0.2">
      <c r="D235" s="10"/>
    </row>
    <row r="236" spans="4:4" s="13" customFormat="1" ht="15.75" hidden="1" x14ac:dyDescent="0.2">
      <c r="D236" s="10"/>
    </row>
    <row r="237" spans="4:4" s="13" customFormat="1" ht="15.75" hidden="1" x14ac:dyDescent="0.2">
      <c r="D237" s="10"/>
    </row>
    <row r="238" spans="4:4" s="13" customFormat="1" ht="15.75" hidden="1" x14ac:dyDescent="0.2">
      <c r="D238" s="10"/>
    </row>
    <row r="239" spans="4:4" s="13" customFormat="1" ht="15.75" hidden="1" x14ac:dyDescent="0.2">
      <c r="D239" s="10"/>
    </row>
    <row r="240" spans="4:4" s="13" customFormat="1" ht="15.75" hidden="1" x14ac:dyDescent="0.2">
      <c r="D240" s="10"/>
    </row>
    <row r="241" spans="4:4" s="13" customFormat="1" ht="15.75" hidden="1" x14ac:dyDescent="0.2">
      <c r="D241" s="10"/>
    </row>
    <row r="242" spans="4:4" s="13" customFormat="1" ht="15.75" hidden="1" x14ac:dyDescent="0.2">
      <c r="D242" s="10"/>
    </row>
    <row r="243" spans="4:4" s="13" customFormat="1" ht="15.75" hidden="1" x14ac:dyDescent="0.2">
      <c r="D243" s="10"/>
    </row>
    <row r="244" spans="4:4" s="13" customFormat="1" ht="15.75" hidden="1" x14ac:dyDescent="0.2">
      <c r="D244" s="10"/>
    </row>
    <row r="245" spans="4:4" s="13" customFormat="1" ht="15.75" hidden="1" x14ac:dyDescent="0.2">
      <c r="D245" s="10"/>
    </row>
    <row r="246" spans="4:4" s="13" customFormat="1" ht="15.75" hidden="1" x14ac:dyDescent="0.2">
      <c r="D246" s="10"/>
    </row>
    <row r="247" spans="4:4" s="13" customFormat="1" ht="15.75" hidden="1" x14ac:dyDescent="0.2">
      <c r="D247" s="10"/>
    </row>
    <row r="248" spans="4:4" s="13" customFormat="1" ht="15.75" hidden="1" x14ac:dyDescent="0.2">
      <c r="D248" s="10"/>
    </row>
    <row r="249" spans="4:4" s="13" customFormat="1" ht="15.75" hidden="1" x14ac:dyDescent="0.2">
      <c r="D249" s="10"/>
    </row>
    <row r="250" spans="4:4" s="13" customFormat="1" ht="15.75" hidden="1" x14ac:dyDescent="0.2">
      <c r="D250" s="10"/>
    </row>
    <row r="251" spans="4:4" s="13" customFormat="1" ht="15.75" hidden="1" x14ac:dyDescent="0.2">
      <c r="D251" s="10"/>
    </row>
    <row r="252" spans="4:4" s="13" customFormat="1" ht="15.75" hidden="1" x14ac:dyDescent="0.2">
      <c r="D252" s="10"/>
    </row>
    <row r="253" spans="4:4" s="13" customFormat="1" ht="15.75" hidden="1" x14ac:dyDescent="0.2">
      <c r="D253" s="10"/>
    </row>
    <row r="254" spans="4:4" s="13" customFormat="1" ht="15.75" hidden="1" x14ac:dyDescent="0.2">
      <c r="D254" s="10"/>
    </row>
    <row r="255" spans="4:4" s="13" customFormat="1" ht="15.75" hidden="1" x14ac:dyDescent="0.2">
      <c r="D255" s="10"/>
    </row>
    <row r="256" spans="4:4" s="13" customFormat="1" ht="15.75" hidden="1" x14ac:dyDescent="0.2">
      <c r="D256" s="10"/>
    </row>
    <row r="257" spans="4:4" s="13" customFormat="1" ht="15.75" hidden="1" x14ac:dyDescent="0.2">
      <c r="D257" s="10"/>
    </row>
    <row r="258" spans="4:4" s="13" customFormat="1" ht="15.75" hidden="1" x14ac:dyDescent="0.2">
      <c r="D258" s="10"/>
    </row>
    <row r="259" spans="4:4" s="13" customFormat="1" ht="15.75" hidden="1" x14ac:dyDescent="0.2">
      <c r="D259" s="10"/>
    </row>
    <row r="260" spans="4:4" s="13" customFormat="1" ht="15.75" hidden="1" x14ac:dyDescent="0.2">
      <c r="D260" s="10"/>
    </row>
    <row r="261" spans="4:4" s="13" customFormat="1" ht="15.75" hidden="1" x14ac:dyDescent="0.2">
      <c r="D261" s="10"/>
    </row>
    <row r="262" spans="4:4" s="13" customFormat="1" ht="15.75" hidden="1" x14ac:dyDescent="0.2">
      <c r="D262" s="10"/>
    </row>
    <row r="263" spans="4:4" s="13" customFormat="1" ht="15.75" hidden="1" x14ac:dyDescent="0.2">
      <c r="D263" s="10"/>
    </row>
    <row r="264" spans="4:4" s="13" customFormat="1" ht="15.75" hidden="1" x14ac:dyDescent="0.2">
      <c r="D264" s="10"/>
    </row>
    <row r="265" spans="4:4" s="13" customFormat="1" ht="15.75" hidden="1" x14ac:dyDescent="0.2">
      <c r="D265" s="10"/>
    </row>
    <row r="266" spans="4:4" s="13" customFormat="1" ht="15.75" hidden="1" x14ac:dyDescent="0.2">
      <c r="D266" s="10"/>
    </row>
    <row r="267" spans="4:4" s="13" customFormat="1" ht="15.75" hidden="1" x14ac:dyDescent="0.2">
      <c r="D267" s="10"/>
    </row>
    <row r="268" spans="4:4" s="13" customFormat="1" ht="15.75" hidden="1" x14ac:dyDescent="0.2">
      <c r="D268" s="10"/>
    </row>
    <row r="269" spans="4:4" s="13" customFormat="1" ht="15.75" hidden="1" x14ac:dyDescent="0.2">
      <c r="D269" s="10"/>
    </row>
    <row r="270" spans="4:4" s="13" customFormat="1" ht="15.75" hidden="1" x14ac:dyDescent="0.2">
      <c r="D270" s="10"/>
    </row>
    <row r="271" spans="4:4" s="13" customFormat="1" ht="15.75" hidden="1" x14ac:dyDescent="0.2">
      <c r="D271" s="10"/>
    </row>
    <row r="272" spans="4:4" s="13" customFormat="1" ht="15.75" hidden="1" x14ac:dyDescent="0.2">
      <c r="D272" s="10"/>
    </row>
    <row r="273" spans="4:4" s="13" customFormat="1" ht="15.75" hidden="1" x14ac:dyDescent="0.2">
      <c r="D273" s="10"/>
    </row>
    <row r="274" spans="4:4" s="13" customFormat="1" ht="15.75" hidden="1" x14ac:dyDescent="0.2">
      <c r="D274" s="10"/>
    </row>
    <row r="275" spans="4:4" s="13" customFormat="1" ht="15.75" hidden="1" x14ac:dyDescent="0.2">
      <c r="D275" s="10"/>
    </row>
    <row r="276" spans="4:4" s="13" customFormat="1" ht="15.75" hidden="1" x14ac:dyDescent="0.2">
      <c r="D276" s="10"/>
    </row>
    <row r="277" spans="4:4" s="13" customFormat="1" ht="15.75" hidden="1" x14ac:dyDescent="0.2">
      <c r="D277" s="10"/>
    </row>
    <row r="278" spans="4:4" s="13" customFormat="1" ht="15.75" hidden="1" x14ac:dyDescent="0.2">
      <c r="D278" s="10"/>
    </row>
    <row r="279" spans="4:4" s="13" customFormat="1" ht="15.75" hidden="1" x14ac:dyDescent="0.2">
      <c r="D279" s="10"/>
    </row>
    <row r="280" spans="4:4" s="13" customFormat="1" ht="15.75" hidden="1" x14ac:dyDescent="0.2">
      <c r="D280" s="10"/>
    </row>
    <row r="281" spans="4:4" s="13" customFormat="1" ht="15.75" hidden="1" x14ac:dyDescent="0.2">
      <c r="D281" s="10"/>
    </row>
    <row r="282" spans="4:4" s="13" customFormat="1" ht="15.75" hidden="1" x14ac:dyDescent="0.2">
      <c r="D282" s="10"/>
    </row>
    <row r="283" spans="4:4" s="13" customFormat="1" ht="15.75" hidden="1" x14ac:dyDescent="0.2">
      <c r="D283" s="10"/>
    </row>
    <row r="284" spans="4:4" s="13" customFormat="1" ht="15.75" hidden="1" x14ac:dyDescent="0.2">
      <c r="D284" s="10"/>
    </row>
    <row r="285" spans="4:4" s="13" customFormat="1" ht="15.75" hidden="1" x14ac:dyDescent="0.2">
      <c r="D285" s="10"/>
    </row>
    <row r="286" spans="4:4" s="13" customFormat="1" ht="15.75" hidden="1" x14ac:dyDescent="0.2">
      <c r="D286" s="10"/>
    </row>
    <row r="287" spans="4:4" s="13" customFormat="1" ht="15.75" hidden="1" x14ac:dyDescent="0.2">
      <c r="D287" s="10"/>
    </row>
    <row r="288" spans="4:4" s="13" customFormat="1" ht="15.75" hidden="1" x14ac:dyDescent="0.2">
      <c r="D288" s="10"/>
    </row>
    <row r="289" spans="4:4" s="13" customFormat="1" ht="15.75" hidden="1" x14ac:dyDescent="0.2">
      <c r="D289" s="10"/>
    </row>
    <row r="290" spans="4:4" s="13" customFormat="1" ht="15.75" hidden="1" x14ac:dyDescent="0.2">
      <c r="D290" s="10"/>
    </row>
    <row r="291" spans="4:4" s="13" customFormat="1" ht="15.75" hidden="1" x14ac:dyDescent="0.2">
      <c r="D291" s="10"/>
    </row>
    <row r="292" spans="4:4" s="13" customFormat="1" ht="15.75" hidden="1" x14ac:dyDescent="0.2">
      <c r="D292" s="10"/>
    </row>
    <row r="293" spans="4:4" s="13" customFormat="1" ht="15.75" hidden="1" x14ac:dyDescent="0.2">
      <c r="D293" s="10"/>
    </row>
    <row r="294" spans="4:4" s="13" customFormat="1" ht="15.75" hidden="1" x14ac:dyDescent="0.2">
      <c r="D294" s="10"/>
    </row>
    <row r="295" spans="4:4" s="13" customFormat="1" ht="15.75" hidden="1" x14ac:dyDescent="0.2">
      <c r="D295" s="10"/>
    </row>
    <row r="296" spans="4:4" s="13" customFormat="1" ht="15.75" hidden="1" x14ac:dyDescent="0.2">
      <c r="D296" s="10"/>
    </row>
    <row r="297" spans="4:4" s="13" customFormat="1" ht="15.75" hidden="1" x14ac:dyDescent="0.2">
      <c r="D297" s="10"/>
    </row>
    <row r="298" spans="4:4" s="13" customFormat="1" ht="15.75" hidden="1" x14ac:dyDescent="0.2">
      <c r="D298" s="10"/>
    </row>
    <row r="299" spans="4:4" s="13" customFormat="1" ht="15.75" hidden="1" x14ac:dyDescent="0.2">
      <c r="D299" s="10"/>
    </row>
    <row r="300" spans="4:4" s="13" customFormat="1" ht="15.75" hidden="1" x14ac:dyDescent="0.2">
      <c r="D300" s="10"/>
    </row>
    <row r="301" spans="4:4" s="13" customFormat="1" ht="15.75" hidden="1" x14ac:dyDescent="0.2">
      <c r="D301" s="10"/>
    </row>
    <row r="302" spans="4:4" s="13" customFormat="1" ht="15.75" hidden="1" x14ac:dyDescent="0.2">
      <c r="D302" s="10"/>
    </row>
    <row r="303" spans="4:4" s="13" customFormat="1" ht="15.75" hidden="1" x14ac:dyDescent="0.2">
      <c r="D303" s="10"/>
    </row>
    <row r="304" spans="4:4" s="13" customFormat="1" ht="15.75" hidden="1" x14ac:dyDescent="0.2">
      <c r="D304" s="10"/>
    </row>
    <row r="305" spans="4:4" s="13" customFormat="1" ht="15.75" hidden="1" x14ac:dyDescent="0.2">
      <c r="D305" s="10"/>
    </row>
    <row r="306" spans="4:4" s="13" customFormat="1" ht="15.75" hidden="1" x14ac:dyDescent="0.2">
      <c r="D306" s="10"/>
    </row>
    <row r="307" spans="4:4" s="13" customFormat="1" ht="15.75" hidden="1" x14ac:dyDescent="0.2">
      <c r="D307" s="10"/>
    </row>
    <row r="308" spans="4:4" s="13" customFormat="1" ht="15.75" hidden="1" x14ac:dyDescent="0.2">
      <c r="D308" s="10"/>
    </row>
    <row r="309" spans="4:4" s="13" customFormat="1" ht="15.75" hidden="1" x14ac:dyDescent="0.2">
      <c r="D309" s="10"/>
    </row>
    <row r="310" spans="4:4" s="13" customFormat="1" ht="15.75" hidden="1" x14ac:dyDescent="0.2">
      <c r="D310" s="10"/>
    </row>
    <row r="311" spans="4:4" s="13" customFormat="1" ht="15.75" hidden="1" x14ac:dyDescent="0.2">
      <c r="D311" s="10"/>
    </row>
    <row r="312" spans="4:4" s="13" customFormat="1" ht="15.75" hidden="1" x14ac:dyDescent="0.2">
      <c r="D312" s="10"/>
    </row>
    <row r="313" spans="4:4" s="13" customFormat="1" ht="15.75" hidden="1" x14ac:dyDescent="0.2">
      <c r="D313" s="10"/>
    </row>
    <row r="314" spans="4:4" s="13" customFormat="1" ht="15.75" hidden="1" x14ac:dyDescent="0.2">
      <c r="D314" s="10"/>
    </row>
    <row r="315" spans="4:4" s="13" customFormat="1" ht="15.75" hidden="1" x14ac:dyDescent="0.2">
      <c r="D315" s="10"/>
    </row>
    <row r="316" spans="4:4" s="13" customFormat="1" ht="15.75" hidden="1" x14ac:dyDescent="0.2">
      <c r="D316" s="10"/>
    </row>
    <row r="317" spans="4:4" s="13" customFormat="1" ht="15.75" hidden="1" x14ac:dyDescent="0.2">
      <c r="D317" s="10"/>
    </row>
    <row r="318" spans="4:4" s="13" customFormat="1" ht="15.75" hidden="1" x14ac:dyDescent="0.2">
      <c r="D318" s="10"/>
    </row>
    <row r="319" spans="4:4" s="13" customFormat="1" ht="15.75" hidden="1" x14ac:dyDescent="0.2">
      <c r="D319" s="10"/>
    </row>
    <row r="320" spans="4:4" s="13" customFormat="1" ht="15.75" hidden="1" x14ac:dyDescent="0.2">
      <c r="D320" s="10"/>
    </row>
    <row r="321" spans="4:4" s="13" customFormat="1" ht="15.75" hidden="1" x14ac:dyDescent="0.2">
      <c r="D321" s="10"/>
    </row>
    <row r="322" spans="4:4" s="13" customFormat="1" ht="15.75" hidden="1" x14ac:dyDescent="0.2">
      <c r="D322" s="10"/>
    </row>
    <row r="323" spans="4:4" s="13" customFormat="1" ht="15.75" hidden="1" x14ac:dyDescent="0.2">
      <c r="D323" s="10"/>
    </row>
    <row r="324" spans="4:4" s="13" customFormat="1" ht="15.75" hidden="1" x14ac:dyDescent="0.2">
      <c r="D324" s="10"/>
    </row>
    <row r="325" spans="4:4" s="13" customFormat="1" ht="15.75" hidden="1" x14ac:dyDescent="0.2">
      <c r="D325" s="10"/>
    </row>
    <row r="326" spans="4:4" s="13" customFormat="1" ht="15.75" hidden="1" x14ac:dyDescent="0.2">
      <c r="D326" s="10"/>
    </row>
    <row r="327" spans="4:4" s="13" customFormat="1" ht="15.75" hidden="1" x14ac:dyDescent="0.2">
      <c r="D327" s="10"/>
    </row>
    <row r="328" spans="4:4" s="13" customFormat="1" ht="15.75" hidden="1" x14ac:dyDescent="0.2">
      <c r="D328" s="10"/>
    </row>
    <row r="329" spans="4:4" s="13" customFormat="1" ht="15.75" hidden="1" x14ac:dyDescent="0.2">
      <c r="D329" s="10"/>
    </row>
    <row r="330" spans="4:4" s="13" customFormat="1" ht="15.75" hidden="1" x14ac:dyDescent="0.2">
      <c r="D330" s="10"/>
    </row>
    <row r="331" spans="4:4" s="13" customFormat="1" ht="15.75" hidden="1" x14ac:dyDescent="0.2">
      <c r="D331" s="10"/>
    </row>
    <row r="332" spans="4:4" s="13" customFormat="1" ht="15.75" hidden="1" x14ac:dyDescent="0.2">
      <c r="D332" s="10"/>
    </row>
    <row r="333" spans="4:4" s="13" customFormat="1" ht="15.75" hidden="1" x14ac:dyDescent="0.2">
      <c r="D333" s="10"/>
    </row>
    <row r="334" spans="4:4" s="13" customFormat="1" ht="15.75" hidden="1" x14ac:dyDescent="0.2">
      <c r="D334" s="10"/>
    </row>
    <row r="335" spans="4:4" s="13" customFormat="1" ht="15.75" hidden="1" x14ac:dyDescent="0.2">
      <c r="D335" s="10"/>
    </row>
    <row r="336" spans="4:4" s="13" customFormat="1" ht="15.75" hidden="1" x14ac:dyDescent="0.2">
      <c r="D336" s="10"/>
    </row>
    <row r="337" spans="4:4" s="13" customFormat="1" ht="15.75" hidden="1" x14ac:dyDescent="0.2">
      <c r="D337" s="10"/>
    </row>
    <row r="338" spans="4:4" s="13" customFormat="1" ht="15.75" hidden="1" x14ac:dyDescent="0.2">
      <c r="D338" s="10"/>
    </row>
    <row r="339" spans="4:4" s="13" customFormat="1" ht="15.75" hidden="1" x14ac:dyDescent="0.2">
      <c r="D339" s="10"/>
    </row>
    <row r="340" spans="4:4" s="13" customFormat="1" ht="15.75" hidden="1" x14ac:dyDescent="0.2">
      <c r="D340" s="10"/>
    </row>
    <row r="341" spans="4:4" s="13" customFormat="1" ht="15.75" hidden="1" x14ac:dyDescent="0.2">
      <c r="D341" s="10"/>
    </row>
    <row r="342" spans="4:4" s="13" customFormat="1" ht="15.75" hidden="1" x14ac:dyDescent="0.2">
      <c r="D342" s="10"/>
    </row>
    <row r="343" spans="4:4" s="13" customFormat="1" ht="15.75" hidden="1" x14ac:dyDescent="0.2">
      <c r="D343" s="10"/>
    </row>
    <row r="344" spans="4:4" s="13" customFormat="1" ht="15.75" hidden="1" x14ac:dyDescent="0.2">
      <c r="D344" s="10"/>
    </row>
    <row r="345" spans="4:4" s="13" customFormat="1" ht="15.75" hidden="1" x14ac:dyDescent="0.2">
      <c r="D345" s="10"/>
    </row>
    <row r="346" spans="4:4" s="13" customFormat="1" ht="15.75" hidden="1" x14ac:dyDescent="0.2">
      <c r="D346" s="10"/>
    </row>
    <row r="347" spans="4:4" s="13" customFormat="1" ht="15.75" hidden="1" x14ac:dyDescent="0.2">
      <c r="D347" s="10"/>
    </row>
    <row r="348" spans="4:4" s="13" customFormat="1" ht="15.75" hidden="1" x14ac:dyDescent="0.2">
      <c r="D348" s="10"/>
    </row>
    <row r="349" spans="4:4" s="13" customFormat="1" ht="15.75" hidden="1" x14ac:dyDescent="0.2">
      <c r="D349" s="10"/>
    </row>
    <row r="350" spans="4:4" s="13" customFormat="1" ht="15.75" hidden="1" x14ac:dyDescent="0.2">
      <c r="D350" s="10"/>
    </row>
    <row r="351" spans="4:4" s="13" customFormat="1" ht="15.75" hidden="1" x14ac:dyDescent="0.2">
      <c r="D351" s="10"/>
    </row>
    <row r="352" spans="4:4" s="13" customFormat="1" ht="15.75" hidden="1" x14ac:dyDescent="0.2">
      <c r="D352" s="10"/>
    </row>
    <row r="353" spans="4:4" s="13" customFormat="1" ht="15.75" hidden="1" x14ac:dyDescent="0.2">
      <c r="D353" s="10"/>
    </row>
    <row r="354" spans="4:4" s="13" customFormat="1" ht="15.75" hidden="1" x14ac:dyDescent="0.2">
      <c r="D354" s="10"/>
    </row>
    <row r="355" spans="4:4" s="13" customFormat="1" ht="15.75" hidden="1" x14ac:dyDescent="0.2">
      <c r="D355" s="10"/>
    </row>
    <row r="356" spans="4:4" s="13" customFormat="1" ht="15.75" hidden="1" x14ac:dyDescent="0.2">
      <c r="D356" s="10"/>
    </row>
    <row r="357" spans="4:4" s="13" customFormat="1" ht="15.75" hidden="1" x14ac:dyDescent="0.2">
      <c r="D357" s="10"/>
    </row>
    <row r="358" spans="4:4" s="13" customFormat="1" ht="15.75" hidden="1" x14ac:dyDescent="0.2">
      <c r="D358" s="10"/>
    </row>
    <row r="359" spans="4:4" s="13" customFormat="1" ht="15.75" hidden="1" x14ac:dyDescent="0.2">
      <c r="D359" s="10"/>
    </row>
    <row r="360" spans="4:4" s="13" customFormat="1" ht="15.75" hidden="1" x14ac:dyDescent="0.2">
      <c r="D360" s="10"/>
    </row>
    <row r="361" spans="4:4" s="13" customFormat="1" ht="15.75" hidden="1" x14ac:dyDescent="0.2">
      <c r="D361" s="10"/>
    </row>
    <row r="362" spans="4:4" s="13" customFormat="1" ht="15.75" hidden="1" x14ac:dyDescent="0.2">
      <c r="D362" s="10"/>
    </row>
    <row r="363" spans="4:4" s="13" customFormat="1" ht="15.75" hidden="1" x14ac:dyDescent="0.2">
      <c r="D363" s="10"/>
    </row>
    <row r="364" spans="4:4" s="13" customFormat="1" ht="15.75" hidden="1" x14ac:dyDescent="0.2">
      <c r="D364" s="10"/>
    </row>
    <row r="365" spans="4:4" s="13" customFormat="1" ht="15.75" hidden="1" x14ac:dyDescent="0.2">
      <c r="D365" s="10"/>
    </row>
    <row r="366" spans="4:4" s="13" customFormat="1" ht="15.75" hidden="1" x14ac:dyDescent="0.2">
      <c r="D366" s="10"/>
    </row>
    <row r="367" spans="4:4" s="13" customFormat="1" ht="15.75" hidden="1" x14ac:dyDescent="0.2">
      <c r="D367" s="10"/>
    </row>
    <row r="368" spans="4:4" s="13" customFormat="1" ht="15.75" hidden="1" x14ac:dyDescent="0.2">
      <c r="D368" s="10"/>
    </row>
    <row r="369" spans="4:4" s="13" customFormat="1" ht="15.75" hidden="1" x14ac:dyDescent="0.2">
      <c r="D369" s="10"/>
    </row>
    <row r="370" spans="4:4" s="13" customFormat="1" ht="15.75" hidden="1" x14ac:dyDescent="0.2">
      <c r="D370" s="10"/>
    </row>
    <row r="371" spans="4:4" s="13" customFormat="1" ht="15.75" hidden="1" x14ac:dyDescent="0.2">
      <c r="D371" s="10"/>
    </row>
    <row r="372" spans="4:4" s="13" customFormat="1" ht="15.75" hidden="1" x14ac:dyDescent="0.2">
      <c r="D372" s="10"/>
    </row>
    <row r="373" spans="4:4" s="13" customFormat="1" ht="15.75" hidden="1" x14ac:dyDescent="0.2">
      <c r="D373" s="10"/>
    </row>
    <row r="374" spans="4:4" s="13" customFormat="1" ht="15.75" hidden="1" x14ac:dyDescent="0.2">
      <c r="D374" s="10"/>
    </row>
    <row r="375" spans="4:4" s="13" customFormat="1" ht="15.75" hidden="1" x14ac:dyDescent="0.2">
      <c r="D375" s="10"/>
    </row>
    <row r="376" spans="4:4" s="13" customFormat="1" ht="15.75" hidden="1" x14ac:dyDescent="0.2">
      <c r="D376" s="10"/>
    </row>
    <row r="377" spans="4:4" s="13" customFormat="1" ht="15.75" hidden="1" x14ac:dyDescent="0.2">
      <c r="D377" s="10"/>
    </row>
    <row r="378" spans="4:4" s="13" customFormat="1" ht="15.75" hidden="1" x14ac:dyDescent="0.2">
      <c r="D378" s="10"/>
    </row>
    <row r="379" spans="4:4" s="13" customFormat="1" ht="15.75" hidden="1" x14ac:dyDescent="0.2">
      <c r="D379" s="10"/>
    </row>
    <row r="380" spans="4:4" s="13" customFormat="1" ht="15.75" hidden="1" x14ac:dyDescent="0.2">
      <c r="D380" s="10"/>
    </row>
    <row r="381" spans="4:4" s="13" customFormat="1" ht="15.75" hidden="1" x14ac:dyDescent="0.2">
      <c r="D381" s="10"/>
    </row>
    <row r="382" spans="4:4" s="13" customFormat="1" ht="15.75" hidden="1" x14ac:dyDescent="0.2">
      <c r="D382" s="10"/>
    </row>
    <row r="383" spans="4:4" s="13" customFormat="1" ht="15.75" hidden="1" x14ac:dyDescent="0.2">
      <c r="D383" s="10"/>
    </row>
    <row r="384" spans="4:4" s="13" customFormat="1" ht="15.75" hidden="1" x14ac:dyDescent="0.2">
      <c r="D384" s="10"/>
    </row>
    <row r="385" spans="4:4" s="13" customFormat="1" ht="15.75" hidden="1" x14ac:dyDescent="0.2">
      <c r="D385" s="10"/>
    </row>
    <row r="386" spans="4:4" s="13" customFormat="1" ht="15.75" hidden="1" x14ac:dyDescent="0.2">
      <c r="D386" s="10"/>
    </row>
    <row r="387" spans="4:4" s="13" customFormat="1" ht="15.75" hidden="1" x14ac:dyDescent="0.2">
      <c r="D387" s="10"/>
    </row>
    <row r="388" spans="4:4" s="13" customFormat="1" ht="15.75" hidden="1" x14ac:dyDescent="0.2">
      <c r="D388" s="10"/>
    </row>
    <row r="389" spans="4:4" s="13" customFormat="1" ht="15.75" hidden="1" x14ac:dyDescent="0.2">
      <c r="D389" s="10"/>
    </row>
    <row r="390" spans="4:4" s="13" customFormat="1" ht="15.75" hidden="1" x14ac:dyDescent="0.2">
      <c r="D390" s="10"/>
    </row>
    <row r="391" spans="4:4" s="13" customFormat="1" ht="15.75" hidden="1" x14ac:dyDescent="0.2">
      <c r="D391" s="10"/>
    </row>
    <row r="392" spans="4:4" s="13" customFormat="1" ht="15.75" hidden="1" x14ac:dyDescent="0.2">
      <c r="D392" s="10"/>
    </row>
    <row r="393" spans="4:4" s="13" customFormat="1" ht="15.75" hidden="1" x14ac:dyDescent="0.2">
      <c r="D393" s="10"/>
    </row>
    <row r="394" spans="4:4" s="13" customFormat="1" ht="15.75" hidden="1" x14ac:dyDescent="0.2">
      <c r="D394" s="10"/>
    </row>
    <row r="395" spans="4:4" s="13" customFormat="1" ht="15.75" hidden="1" x14ac:dyDescent="0.2">
      <c r="D395" s="10"/>
    </row>
    <row r="396" spans="4:4" s="13" customFormat="1" ht="15.75" hidden="1" x14ac:dyDescent="0.2">
      <c r="D396" s="10"/>
    </row>
    <row r="397" spans="4:4" s="13" customFormat="1" ht="15.75" hidden="1" x14ac:dyDescent="0.2">
      <c r="D397" s="10"/>
    </row>
    <row r="398" spans="4:4" s="13" customFormat="1" ht="15.75" hidden="1" x14ac:dyDescent="0.2">
      <c r="D398" s="10"/>
    </row>
    <row r="399" spans="4:4" s="13" customFormat="1" ht="15.75" hidden="1" x14ac:dyDescent="0.2">
      <c r="D399" s="10"/>
    </row>
    <row r="400" spans="4:4" s="13" customFormat="1" ht="15.75" hidden="1" x14ac:dyDescent="0.2">
      <c r="D400" s="10"/>
    </row>
    <row r="401" spans="4:4" s="13" customFormat="1" ht="15.75" hidden="1" x14ac:dyDescent="0.2">
      <c r="D401" s="10"/>
    </row>
    <row r="402" spans="4:4" s="13" customFormat="1" ht="15.75" hidden="1" x14ac:dyDescent="0.2">
      <c r="D402" s="10"/>
    </row>
    <row r="403" spans="4:4" s="13" customFormat="1" ht="15.75" hidden="1" x14ac:dyDescent="0.2">
      <c r="D403" s="10"/>
    </row>
    <row r="404" spans="4:4" s="13" customFormat="1" ht="15.75" hidden="1" x14ac:dyDescent="0.2">
      <c r="D404" s="10"/>
    </row>
    <row r="405" spans="4:4" s="13" customFormat="1" ht="15.75" hidden="1" x14ac:dyDescent="0.2">
      <c r="D405" s="10"/>
    </row>
    <row r="406" spans="4:4" s="13" customFormat="1" ht="15.75" hidden="1" x14ac:dyDescent="0.2">
      <c r="D406" s="10"/>
    </row>
    <row r="407" spans="4:4" s="13" customFormat="1" ht="15.75" hidden="1" x14ac:dyDescent="0.2">
      <c r="D407" s="10"/>
    </row>
    <row r="408" spans="4:4" s="13" customFormat="1" ht="15.75" hidden="1" x14ac:dyDescent="0.2">
      <c r="D408" s="10"/>
    </row>
    <row r="409" spans="4:4" s="13" customFormat="1" ht="15.75" hidden="1" x14ac:dyDescent="0.2">
      <c r="D409" s="10"/>
    </row>
    <row r="410" spans="4:4" s="13" customFormat="1" ht="15.75" hidden="1" x14ac:dyDescent="0.2">
      <c r="D410" s="10"/>
    </row>
    <row r="411" spans="4:4" s="13" customFormat="1" ht="15.75" hidden="1" x14ac:dyDescent="0.2">
      <c r="D411" s="10"/>
    </row>
    <row r="412" spans="4:4" s="13" customFormat="1" ht="15.75" hidden="1" x14ac:dyDescent="0.2">
      <c r="D412" s="10"/>
    </row>
    <row r="413" spans="4:4" s="13" customFormat="1" ht="15.75" hidden="1" x14ac:dyDescent="0.2">
      <c r="D413" s="10"/>
    </row>
    <row r="414" spans="4:4" s="13" customFormat="1" ht="15.75" hidden="1" x14ac:dyDescent="0.2">
      <c r="D414" s="10"/>
    </row>
    <row r="415" spans="4:4" s="13" customFormat="1" ht="15.75" hidden="1" x14ac:dyDescent="0.2">
      <c r="D415" s="10"/>
    </row>
    <row r="416" spans="4:4" s="13" customFormat="1" ht="15.75" hidden="1" x14ac:dyDescent="0.2">
      <c r="D416" s="10"/>
    </row>
    <row r="417" spans="4:4" s="13" customFormat="1" ht="15.75" hidden="1" x14ac:dyDescent="0.2">
      <c r="D417" s="10"/>
    </row>
    <row r="418" spans="4:4" s="13" customFormat="1" ht="15.75" hidden="1" x14ac:dyDescent="0.2">
      <c r="D418" s="10"/>
    </row>
    <row r="419" spans="4:4" s="13" customFormat="1" ht="15.75" hidden="1" x14ac:dyDescent="0.2">
      <c r="D419" s="10"/>
    </row>
    <row r="420" spans="4:4" s="13" customFormat="1" ht="15.75" hidden="1" x14ac:dyDescent="0.2">
      <c r="D420" s="10"/>
    </row>
    <row r="421" spans="4:4" s="13" customFormat="1" ht="15.75" hidden="1" x14ac:dyDescent="0.2">
      <c r="D421" s="10"/>
    </row>
    <row r="422" spans="4:4" s="13" customFormat="1" ht="15.75" hidden="1" x14ac:dyDescent="0.2">
      <c r="D422" s="10"/>
    </row>
    <row r="423" spans="4:4" s="13" customFormat="1" ht="15.75" hidden="1" x14ac:dyDescent="0.2">
      <c r="D423" s="10"/>
    </row>
    <row r="424" spans="4:4" s="13" customFormat="1" ht="15.75" hidden="1" x14ac:dyDescent="0.2">
      <c r="D424" s="10"/>
    </row>
    <row r="425" spans="4:4" s="13" customFormat="1" ht="15.75" hidden="1" x14ac:dyDescent="0.2">
      <c r="D425" s="10"/>
    </row>
    <row r="426" spans="4:4" s="13" customFormat="1" ht="15.75" hidden="1" x14ac:dyDescent="0.2">
      <c r="D426" s="10"/>
    </row>
    <row r="427" spans="4:4" s="13" customFormat="1" ht="15.75" hidden="1" x14ac:dyDescent="0.2">
      <c r="D427" s="10"/>
    </row>
    <row r="428" spans="4:4" s="13" customFormat="1" ht="15.75" hidden="1" x14ac:dyDescent="0.2">
      <c r="D428" s="10"/>
    </row>
    <row r="429" spans="4:4" s="13" customFormat="1" ht="15.75" hidden="1" x14ac:dyDescent="0.2">
      <c r="D429" s="10"/>
    </row>
    <row r="430" spans="4:4" s="13" customFormat="1" ht="15.75" hidden="1" x14ac:dyDescent="0.2">
      <c r="D430" s="10"/>
    </row>
    <row r="431" spans="4:4" s="13" customFormat="1" ht="15.75" hidden="1" x14ac:dyDescent="0.2">
      <c r="D431" s="10"/>
    </row>
    <row r="432" spans="4:4" s="13" customFormat="1" ht="15.75" hidden="1" x14ac:dyDescent="0.2">
      <c r="D432" s="10"/>
    </row>
    <row r="433" spans="4:4" s="13" customFormat="1" ht="15.75" hidden="1" x14ac:dyDescent="0.2">
      <c r="D433" s="10"/>
    </row>
    <row r="434" spans="4:4" s="13" customFormat="1" ht="15.75" hidden="1" x14ac:dyDescent="0.2">
      <c r="D434" s="10"/>
    </row>
    <row r="435" spans="4:4" s="13" customFormat="1" ht="15.75" hidden="1" x14ac:dyDescent="0.2">
      <c r="D435" s="10"/>
    </row>
    <row r="436" spans="4:4" s="13" customFormat="1" ht="15.75" hidden="1" x14ac:dyDescent="0.2">
      <c r="D436" s="10"/>
    </row>
    <row r="437" spans="4:4" s="13" customFormat="1" ht="15.75" hidden="1" x14ac:dyDescent="0.2">
      <c r="D437" s="10"/>
    </row>
    <row r="438" spans="4:4" s="13" customFormat="1" ht="15.75" hidden="1" x14ac:dyDescent="0.2">
      <c r="D438" s="10"/>
    </row>
    <row r="439" spans="4:4" s="13" customFormat="1" ht="15.75" hidden="1" x14ac:dyDescent="0.2">
      <c r="D439" s="10"/>
    </row>
    <row r="440" spans="4:4" s="13" customFormat="1" ht="15.75" hidden="1" x14ac:dyDescent="0.2">
      <c r="D440" s="10"/>
    </row>
    <row r="441" spans="4:4" s="13" customFormat="1" ht="15.75" hidden="1" x14ac:dyDescent="0.2">
      <c r="D441" s="10"/>
    </row>
    <row r="442" spans="4:4" s="13" customFormat="1" ht="15.75" hidden="1" x14ac:dyDescent="0.2">
      <c r="D442" s="10"/>
    </row>
    <row r="443" spans="4:4" s="13" customFormat="1" ht="15.75" hidden="1" x14ac:dyDescent="0.2">
      <c r="D443" s="10"/>
    </row>
    <row r="444" spans="4:4" s="13" customFormat="1" ht="15.75" hidden="1" x14ac:dyDescent="0.2">
      <c r="D444" s="10"/>
    </row>
    <row r="445" spans="4:4" s="13" customFormat="1" ht="15.75" hidden="1" x14ac:dyDescent="0.2">
      <c r="D445" s="10"/>
    </row>
    <row r="446" spans="4:4" s="13" customFormat="1" ht="15.75" hidden="1" x14ac:dyDescent="0.2">
      <c r="D446" s="10"/>
    </row>
    <row r="447" spans="4:4" s="13" customFormat="1" ht="15.75" hidden="1" x14ac:dyDescent="0.2">
      <c r="D447" s="10"/>
    </row>
    <row r="448" spans="4:4" s="13" customFormat="1" ht="15.75" hidden="1" x14ac:dyDescent="0.2">
      <c r="D448" s="10"/>
    </row>
    <row r="449" spans="4:4" s="13" customFormat="1" ht="15.75" hidden="1" x14ac:dyDescent="0.2">
      <c r="D449" s="10"/>
    </row>
    <row r="450" spans="4:4" s="13" customFormat="1" ht="15.75" hidden="1" x14ac:dyDescent="0.2">
      <c r="D450" s="10"/>
    </row>
    <row r="451" spans="4:4" s="13" customFormat="1" ht="15.75" hidden="1" x14ac:dyDescent="0.2">
      <c r="D451" s="10"/>
    </row>
    <row r="452" spans="4:4" s="13" customFormat="1" ht="15.75" hidden="1" x14ac:dyDescent="0.2">
      <c r="D452" s="10"/>
    </row>
    <row r="453" spans="4:4" s="13" customFormat="1" ht="15.75" hidden="1" x14ac:dyDescent="0.2">
      <c r="D453" s="10"/>
    </row>
    <row r="454" spans="4:4" s="13" customFormat="1" ht="15.75" hidden="1" x14ac:dyDescent="0.2">
      <c r="D454" s="10"/>
    </row>
    <row r="455" spans="4:4" s="13" customFormat="1" ht="15.75" hidden="1" x14ac:dyDescent="0.2">
      <c r="D455" s="10"/>
    </row>
    <row r="456" spans="4:4" s="13" customFormat="1" ht="15.75" hidden="1" x14ac:dyDescent="0.2">
      <c r="D456" s="10"/>
    </row>
    <row r="457" spans="4:4" s="13" customFormat="1" ht="15.75" hidden="1" x14ac:dyDescent="0.2">
      <c r="D457" s="10"/>
    </row>
    <row r="458" spans="4:4" s="13" customFormat="1" ht="15.75" hidden="1" x14ac:dyDescent="0.2">
      <c r="D458" s="10"/>
    </row>
    <row r="459" spans="4:4" s="13" customFormat="1" ht="15.75" hidden="1" x14ac:dyDescent="0.2">
      <c r="D459" s="10"/>
    </row>
    <row r="460" spans="4:4" s="13" customFormat="1" ht="15.75" hidden="1" x14ac:dyDescent="0.2">
      <c r="D460" s="10"/>
    </row>
    <row r="461" spans="4:4" s="13" customFormat="1" ht="15.75" hidden="1" x14ac:dyDescent="0.2">
      <c r="D461" s="10"/>
    </row>
    <row r="462" spans="4:4" s="13" customFormat="1" ht="15.75" hidden="1" x14ac:dyDescent="0.2">
      <c r="D462" s="10"/>
    </row>
    <row r="463" spans="4:4" s="13" customFormat="1" ht="15.75" hidden="1" x14ac:dyDescent="0.2">
      <c r="D463" s="10"/>
    </row>
    <row r="464" spans="4:4" s="13" customFormat="1" ht="15.75" hidden="1" x14ac:dyDescent="0.2">
      <c r="D464" s="10"/>
    </row>
    <row r="465" spans="4:4" s="13" customFormat="1" ht="15.75" hidden="1" x14ac:dyDescent="0.2">
      <c r="D465" s="10"/>
    </row>
    <row r="466" spans="4:4" s="13" customFormat="1" ht="15.75" hidden="1" x14ac:dyDescent="0.2">
      <c r="D466" s="10"/>
    </row>
    <row r="467" spans="4:4" s="13" customFormat="1" ht="15.75" hidden="1" x14ac:dyDescent="0.2">
      <c r="D467" s="10"/>
    </row>
    <row r="468" spans="4:4" s="13" customFormat="1" ht="15.75" hidden="1" x14ac:dyDescent="0.2">
      <c r="D468" s="10"/>
    </row>
    <row r="469" spans="4:4" s="13" customFormat="1" ht="15.75" hidden="1" x14ac:dyDescent="0.2">
      <c r="D469" s="10"/>
    </row>
    <row r="470" spans="4:4" s="13" customFormat="1" ht="15.75" hidden="1" x14ac:dyDescent="0.2">
      <c r="D470" s="10"/>
    </row>
    <row r="471" spans="4:4" s="13" customFormat="1" ht="15.75" hidden="1" x14ac:dyDescent="0.2">
      <c r="D471" s="10"/>
    </row>
    <row r="472" spans="4:4" s="13" customFormat="1" ht="15.75" hidden="1" x14ac:dyDescent="0.2">
      <c r="D472" s="10"/>
    </row>
    <row r="473" spans="4:4" s="13" customFormat="1" ht="15.75" hidden="1" x14ac:dyDescent="0.2">
      <c r="D473" s="10"/>
    </row>
    <row r="474" spans="4:4" s="13" customFormat="1" ht="15.75" hidden="1" x14ac:dyDescent="0.2">
      <c r="D474" s="10"/>
    </row>
    <row r="475" spans="4:4" s="13" customFormat="1" ht="15.75" hidden="1" x14ac:dyDescent="0.2">
      <c r="D475" s="10"/>
    </row>
    <row r="476" spans="4:4" s="13" customFormat="1" ht="15.75" hidden="1" x14ac:dyDescent="0.2">
      <c r="D476" s="10"/>
    </row>
    <row r="477" spans="4:4" s="13" customFormat="1" ht="15.75" hidden="1" x14ac:dyDescent="0.2">
      <c r="D477" s="10"/>
    </row>
    <row r="478" spans="4:4" s="13" customFormat="1" ht="15.75" hidden="1" x14ac:dyDescent="0.2">
      <c r="D478" s="10"/>
    </row>
    <row r="479" spans="4:4" s="13" customFormat="1" ht="15.75" hidden="1" x14ac:dyDescent="0.2">
      <c r="D479" s="10"/>
    </row>
    <row r="480" spans="4:4" s="13" customFormat="1" ht="15.75" hidden="1" x14ac:dyDescent="0.2">
      <c r="D480" s="10"/>
    </row>
    <row r="481" spans="4:4" s="13" customFormat="1" ht="15.75" hidden="1" x14ac:dyDescent="0.2">
      <c r="D481" s="10"/>
    </row>
    <row r="482" spans="4:4" s="13" customFormat="1" ht="15.75" hidden="1" x14ac:dyDescent="0.2">
      <c r="D482" s="10"/>
    </row>
    <row r="483" spans="4:4" s="13" customFormat="1" ht="15.75" hidden="1" x14ac:dyDescent="0.2">
      <c r="D483" s="10"/>
    </row>
    <row r="484" spans="4:4" s="13" customFormat="1" ht="15.75" hidden="1" x14ac:dyDescent="0.2">
      <c r="D484" s="10"/>
    </row>
    <row r="485" spans="4:4" s="13" customFormat="1" ht="15.75" hidden="1" x14ac:dyDescent="0.2">
      <c r="D485" s="10"/>
    </row>
    <row r="486" spans="4:4" s="13" customFormat="1" ht="15.75" hidden="1" x14ac:dyDescent="0.2">
      <c r="D486" s="10"/>
    </row>
    <row r="487" spans="4:4" s="13" customFormat="1" ht="15.75" hidden="1" x14ac:dyDescent="0.2">
      <c r="D487" s="10"/>
    </row>
    <row r="488" spans="4:4" s="13" customFormat="1" ht="15.75" hidden="1" x14ac:dyDescent="0.2">
      <c r="D488" s="10"/>
    </row>
    <row r="489" spans="4:4" s="13" customFormat="1" ht="15.75" hidden="1" x14ac:dyDescent="0.2">
      <c r="D489" s="10"/>
    </row>
    <row r="490" spans="4:4" s="13" customFormat="1" ht="15.75" hidden="1" x14ac:dyDescent="0.2">
      <c r="D490" s="10"/>
    </row>
    <row r="491" spans="4:4" s="13" customFormat="1" ht="15.75" hidden="1" x14ac:dyDescent="0.2">
      <c r="D491" s="10"/>
    </row>
    <row r="492" spans="4:4" s="13" customFormat="1" ht="15.75" hidden="1" x14ac:dyDescent="0.2">
      <c r="D492" s="10"/>
    </row>
    <row r="493" spans="4:4" s="13" customFormat="1" ht="15.75" hidden="1" x14ac:dyDescent="0.2">
      <c r="D493" s="10"/>
    </row>
    <row r="494" spans="4:4" s="13" customFormat="1" ht="15.75" hidden="1" x14ac:dyDescent="0.2">
      <c r="D494" s="10"/>
    </row>
    <row r="495" spans="4:4" s="13" customFormat="1" ht="15.75" hidden="1" x14ac:dyDescent="0.2">
      <c r="D495" s="10"/>
    </row>
    <row r="496" spans="4:4" s="13" customFormat="1" ht="15.75" hidden="1" x14ac:dyDescent="0.2">
      <c r="D496" s="10"/>
    </row>
    <row r="497" spans="4:4" s="13" customFormat="1" ht="15.75" hidden="1" x14ac:dyDescent="0.2">
      <c r="D497" s="10"/>
    </row>
    <row r="498" spans="4:4" s="13" customFormat="1" ht="15.75" hidden="1" x14ac:dyDescent="0.2">
      <c r="D498" s="10"/>
    </row>
    <row r="499" spans="4:4" s="13" customFormat="1" ht="15.75" hidden="1" x14ac:dyDescent="0.2">
      <c r="D499" s="10"/>
    </row>
    <row r="500" spans="4:4" s="13" customFormat="1" ht="15.75" hidden="1" x14ac:dyDescent="0.2">
      <c r="D500" s="10"/>
    </row>
    <row r="501" spans="4:4" s="13" customFormat="1" ht="15.75" hidden="1" x14ac:dyDescent="0.2">
      <c r="D501" s="10"/>
    </row>
    <row r="502" spans="4:4" s="13" customFormat="1" ht="15.75" hidden="1" x14ac:dyDescent="0.2">
      <c r="D502" s="10"/>
    </row>
    <row r="503" spans="4:4" s="13" customFormat="1" ht="15.75" hidden="1" x14ac:dyDescent="0.2">
      <c r="D503" s="10"/>
    </row>
    <row r="504" spans="4:4" s="13" customFormat="1" ht="15.75" hidden="1" x14ac:dyDescent="0.2">
      <c r="D504" s="10"/>
    </row>
    <row r="505" spans="4:4" s="13" customFormat="1" ht="15.75" hidden="1" x14ac:dyDescent="0.2">
      <c r="D505" s="10"/>
    </row>
    <row r="506" spans="4:4" s="13" customFormat="1" ht="15.75" hidden="1" x14ac:dyDescent="0.2">
      <c r="D506" s="10"/>
    </row>
    <row r="507" spans="4:4" s="13" customFormat="1" ht="15.75" hidden="1" x14ac:dyDescent="0.2">
      <c r="D507" s="10"/>
    </row>
    <row r="508" spans="4:4" s="13" customFormat="1" ht="15.75" hidden="1" x14ac:dyDescent="0.2">
      <c r="D508" s="10"/>
    </row>
    <row r="509" spans="4:4" s="13" customFormat="1" ht="15.75" hidden="1" x14ac:dyDescent="0.2">
      <c r="D509" s="10"/>
    </row>
    <row r="510" spans="4:4" s="13" customFormat="1" ht="15.75" hidden="1" x14ac:dyDescent="0.2">
      <c r="D510" s="10"/>
    </row>
    <row r="511" spans="4:4" s="13" customFormat="1" ht="15.75" hidden="1" x14ac:dyDescent="0.2">
      <c r="D511" s="10"/>
    </row>
    <row r="512" spans="4:4" s="13" customFormat="1" ht="15.75" hidden="1" x14ac:dyDescent="0.2">
      <c r="D512" s="10"/>
    </row>
    <row r="513" spans="4:4" s="13" customFormat="1" ht="15.75" hidden="1" x14ac:dyDescent="0.2">
      <c r="D513" s="10"/>
    </row>
    <row r="514" spans="4:4" s="13" customFormat="1" ht="15.75" hidden="1" x14ac:dyDescent="0.2">
      <c r="D514" s="10"/>
    </row>
    <row r="515" spans="4:4" s="13" customFormat="1" ht="15.75" hidden="1" x14ac:dyDescent="0.2">
      <c r="D515" s="10"/>
    </row>
    <row r="516" spans="4:4" s="13" customFormat="1" ht="15.75" hidden="1" x14ac:dyDescent="0.2">
      <c r="D516" s="10"/>
    </row>
    <row r="517" spans="4:4" s="13" customFormat="1" ht="15.75" hidden="1" x14ac:dyDescent="0.2">
      <c r="D517" s="10"/>
    </row>
    <row r="518" spans="4:4" s="13" customFormat="1" ht="15.75" hidden="1" x14ac:dyDescent="0.2">
      <c r="D518" s="10"/>
    </row>
    <row r="519" spans="4:4" s="13" customFormat="1" ht="15.75" hidden="1" x14ac:dyDescent="0.2">
      <c r="D519" s="10"/>
    </row>
    <row r="520" spans="4:4" s="13" customFormat="1" ht="15.75" hidden="1" x14ac:dyDescent="0.2">
      <c r="D520" s="10"/>
    </row>
    <row r="521" spans="4:4" s="13" customFormat="1" ht="15.75" hidden="1" x14ac:dyDescent="0.2">
      <c r="D521" s="10"/>
    </row>
    <row r="522" spans="4:4" s="13" customFormat="1" ht="15.75" hidden="1" x14ac:dyDescent="0.2">
      <c r="D522" s="10"/>
    </row>
    <row r="523" spans="4:4" s="13" customFormat="1" ht="15.75" hidden="1" x14ac:dyDescent="0.2">
      <c r="D523" s="10"/>
    </row>
    <row r="524" spans="4:4" s="13" customFormat="1" ht="15.75" hidden="1" x14ac:dyDescent="0.2">
      <c r="D524" s="10"/>
    </row>
    <row r="525" spans="4:4" s="13" customFormat="1" ht="15.75" hidden="1" x14ac:dyDescent="0.2">
      <c r="D525" s="10"/>
    </row>
    <row r="526" spans="4:4" s="13" customFormat="1" ht="15.75" hidden="1" x14ac:dyDescent="0.2">
      <c r="D526" s="10"/>
    </row>
    <row r="527" spans="4:4" s="13" customFormat="1" ht="15.75" hidden="1" x14ac:dyDescent="0.2">
      <c r="D527" s="10"/>
    </row>
    <row r="528" spans="4:4" s="13" customFormat="1" ht="15.75" hidden="1" x14ac:dyDescent="0.2">
      <c r="D528" s="10"/>
    </row>
    <row r="529" spans="4:4" s="13" customFormat="1" ht="15.75" hidden="1" x14ac:dyDescent="0.2">
      <c r="D529" s="10"/>
    </row>
    <row r="530" spans="4:4" s="13" customFormat="1" ht="15.75" hidden="1" x14ac:dyDescent="0.2">
      <c r="D530" s="10"/>
    </row>
    <row r="531" spans="4:4" s="13" customFormat="1" ht="15.75" hidden="1" x14ac:dyDescent="0.2">
      <c r="D531" s="10"/>
    </row>
    <row r="532" spans="4:4" s="13" customFormat="1" ht="15.75" hidden="1" x14ac:dyDescent="0.2">
      <c r="D532" s="10"/>
    </row>
    <row r="533" spans="4:4" s="13" customFormat="1" ht="15.75" hidden="1" x14ac:dyDescent="0.2">
      <c r="D533" s="10"/>
    </row>
    <row r="534" spans="4:4" s="13" customFormat="1" ht="15.75" hidden="1" x14ac:dyDescent="0.2">
      <c r="D534" s="10"/>
    </row>
    <row r="535" spans="4:4" s="13" customFormat="1" ht="15.75" hidden="1" x14ac:dyDescent="0.2">
      <c r="D535" s="10"/>
    </row>
    <row r="536" spans="4:4" s="13" customFormat="1" ht="15.75" hidden="1" x14ac:dyDescent="0.2">
      <c r="D536" s="10"/>
    </row>
    <row r="537" spans="4:4" s="13" customFormat="1" ht="15.75" hidden="1" x14ac:dyDescent="0.2">
      <c r="D537" s="10"/>
    </row>
    <row r="538" spans="4:4" s="13" customFormat="1" ht="15.75" hidden="1" x14ac:dyDescent="0.2">
      <c r="D538" s="10"/>
    </row>
    <row r="539" spans="4:4" s="13" customFormat="1" ht="15.75" hidden="1" x14ac:dyDescent="0.2">
      <c r="D539" s="10"/>
    </row>
    <row r="540" spans="4:4" s="13" customFormat="1" ht="15.75" hidden="1" x14ac:dyDescent="0.2">
      <c r="D540" s="10"/>
    </row>
    <row r="541" spans="4:4" s="13" customFormat="1" ht="15.75" hidden="1" x14ac:dyDescent="0.2">
      <c r="D541" s="10"/>
    </row>
    <row r="542" spans="4:4" s="13" customFormat="1" ht="15.75" hidden="1" x14ac:dyDescent="0.2">
      <c r="D542" s="10"/>
    </row>
    <row r="543" spans="4:4" s="13" customFormat="1" ht="15.75" hidden="1" x14ac:dyDescent="0.2">
      <c r="D543" s="10"/>
    </row>
    <row r="544" spans="4:4" s="13" customFormat="1" ht="15.75" hidden="1" x14ac:dyDescent="0.2">
      <c r="D544" s="10"/>
    </row>
    <row r="545" spans="4:4" s="13" customFormat="1" ht="15.75" hidden="1" x14ac:dyDescent="0.2">
      <c r="D545" s="10"/>
    </row>
    <row r="546" spans="4:4" s="13" customFormat="1" ht="15.75" hidden="1" x14ac:dyDescent="0.2">
      <c r="D546" s="10"/>
    </row>
    <row r="547" spans="4:4" s="13" customFormat="1" ht="15.75" hidden="1" x14ac:dyDescent="0.2">
      <c r="D547" s="10"/>
    </row>
    <row r="548" spans="4:4" s="13" customFormat="1" ht="15.75" hidden="1" x14ac:dyDescent="0.2">
      <c r="D548" s="10"/>
    </row>
    <row r="549" spans="4:4" s="13" customFormat="1" ht="15.75" hidden="1" x14ac:dyDescent="0.2">
      <c r="D549" s="10"/>
    </row>
    <row r="550" spans="4:4" s="13" customFormat="1" ht="15.75" hidden="1" x14ac:dyDescent="0.2">
      <c r="D550" s="10"/>
    </row>
    <row r="551" spans="4:4" s="13" customFormat="1" ht="15.75" hidden="1" x14ac:dyDescent="0.2">
      <c r="D551" s="10"/>
    </row>
    <row r="552" spans="4:4" s="13" customFormat="1" ht="15.75" hidden="1" x14ac:dyDescent="0.2">
      <c r="D552" s="10"/>
    </row>
    <row r="553" spans="4:4" s="13" customFormat="1" ht="15.75" hidden="1" x14ac:dyDescent="0.2">
      <c r="D553" s="10"/>
    </row>
    <row r="554" spans="4:4" s="13" customFormat="1" ht="15.75" hidden="1" x14ac:dyDescent="0.2">
      <c r="D554" s="10"/>
    </row>
    <row r="555" spans="4:4" s="13" customFormat="1" ht="15.75" hidden="1" x14ac:dyDescent="0.2">
      <c r="D555" s="10"/>
    </row>
    <row r="556" spans="4:4" s="13" customFormat="1" ht="15.75" hidden="1" x14ac:dyDescent="0.2">
      <c r="D556" s="10"/>
    </row>
    <row r="557" spans="4:4" s="13" customFormat="1" ht="15.75" hidden="1" x14ac:dyDescent="0.2">
      <c r="D557" s="10"/>
    </row>
    <row r="558" spans="4:4" s="13" customFormat="1" ht="15.75" hidden="1" x14ac:dyDescent="0.2">
      <c r="D558" s="10"/>
    </row>
    <row r="559" spans="4:4" s="13" customFormat="1" ht="15.75" hidden="1" x14ac:dyDescent="0.2">
      <c r="D559" s="10"/>
    </row>
    <row r="560" spans="4:4" s="13" customFormat="1" ht="15.75" hidden="1" x14ac:dyDescent="0.2">
      <c r="D560" s="10"/>
    </row>
    <row r="561" spans="4:4" s="13" customFormat="1" ht="15.75" hidden="1" x14ac:dyDescent="0.2">
      <c r="D561" s="10"/>
    </row>
    <row r="562" spans="4:4" s="13" customFormat="1" ht="15.75" hidden="1" x14ac:dyDescent="0.2">
      <c r="D562" s="10"/>
    </row>
    <row r="563" spans="4:4" s="13" customFormat="1" ht="15.75" hidden="1" x14ac:dyDescent="0.2">
      <c r="D563" s="10"/>
    </row>
    <row r="564" spans="4:4" s="13" customFormat="1" ht="15.75" hidden="1" x14ac:dyDescent="0.2">
      <c r="D564" s="10"/>
    </row>
    <row r="565" spans="4:4" s="13" customFormat="1" ht="15.75" hidden="1" x14ac:dyDescent="0.2">
      <c r="D565" s="10"/>
    </row>
    <row r="566" spans="4:4" s="13" customFormat="1" ht="15.75" hidden="1" x14ac:dyDescent="0.2">
      <c r="D566" s="10"/>
    </row>
    <row r="567" spans="4:4" s="13" customFormat="1" ht="15.75" hidden="1" x14ac:dyDescent="0.2">
      <c r="D567" s="10"/>
    </row>
    <row r="568" spans="4:4" s="13" customFormat="1" ht="15.75" hidden="1" x14ac:dyDescent="0.2">
      <c r="D568" s="10"/>
    </row>
    <row r="569" spans="4:4" s="13" customFormat="1" ht="15.75" hidden="1" x14ac:dyDescent="0.2">
      <c r="D569" s="10"/>
    </row>
    <row r="570" spans="4:4" s="13" customFormat="1" ht="15.75" hidden="1" x14ac:dyDescent="0.2">
      <c r="D570" s="10"/>
    </row>
    <row r="571" spans="4:4" s="13" customFormat="1" ht="15.75" hidden="1" x14ac:dyDescent="0.2">
      <c r="D571" s="10"/>
    </row>
    <row r="572" spans="4:4" s="13" customFormat="1" ht="15.75" hidden="1" x14ac:dyDescent="0.2">
      <c r="D572" s="10"/>
    </row>
    <row r="573" spans="4:4" s="13" customFormat="1" ht="15.75" hidden="1" x14ac:dyDescent="0.2">
      <c r="D573" s="10"/>
    </row>
    <row r="574" spans="4:4" s="13" customFormat="1" ht="15.75" hidden="1" x14ac:dyDescent="0.2">
      <c r="D574" s="10"/>
    </row>
    <row r="575" spans="4:4" s="13" customFormat="1" ht="15.75" hidden="1" x14ac:dyDescent="0.2">
      <c r="D575" s="10"/>
    </row>
    <row r="576" spans="4:4" s="13" customFormat="1" ht="15.75" hidden="1" x14ac:dyDescent="0.2">
      <c r="D576" s="10"/>
    </row>
    <row r="577" spans="4:4" s="13" customFormat="1" ht="15.75" hidden="1" x14ac:dyDescent="0.2">
      <c r="D577" s="10"/>
    </row>
    <row r="578" spans="4:4" s="13" customFormat="1" ht="15.75" hidden="1" x14ac:dyDescent="0.2">
      <c r="D578" s="10"/>
    </row>
    <row r="579" spans="4:4" s="13" customFormat="1" ht="15.75" hidden="1" x14ac:dyDescent="0.2">
      <c r="D579" s="10"/>
    </row>
    <row r="580" spans="4:4" s="13" customFormat="1" ht="15.75" hidden="1" x14ac:dyDescent="0.2">
      <c r="D580" s="10"/>
    </row>
    <row r="581" spans="4:4" s="13" customFormat="1" ht="15.75" hidden="1" x14ac:dyDescent="0.2">
      <c r="D581" s="10"/>
    </row>
    <row r="582" spans="4:4" s="13" customFormat="1" ht="15.75" hidden="1" x14ac:dyDescent="0.2">
      <c r="D582" s="10"/>
    </row>
    <row r="583" spans="4:4" s="13" customFormat="1" ht="15.75" hidden="1" x14ac:dyDescent="0.2">
      <c r="D583" s="10"/>
    </row>
    <row r="584" spans="4:4" s="13" customFormat="1" ht="15.75" hidden="1" x14ac:dyDescent="0.2">
      <c r="D584" s="10"/>
    </row>
    <row r="585" spans="4:4" s="13" customFormat="1" ht="15.75" hidden="1" x14ac:dyDescent="0.2">
      <c r="D585" s="10"/>
    </row>
    <row r="586" spans="4:4" s="13" customFormat="1" ht="15.75" hidden="1" x14ac:dyDescent="0.2">
      <c r="D586" s="10"/>
    </row>
    <row r="587" spans="4:4" s="13" customFormat="1" ht="15.75" hidden="1" x14ac:dyDescent="0.2">
      <c r="D587" s="10"/>
    </row>
    <row r="588" spans="4:4" s="13" customFormat="1" ht="15.75" hidden="1" x14ac:dyDescent="0.2">
      <c r="D588" s="10"/>
    </row>
    <row r="589" spans="4:4" s="13" customFormat="1" ht="15.75" hidden="1" x14ac:dyDescent="0.2">
      <c r="D589" s="10"/>
    </row>
    <row r="590" spans="4:4" s="13" customFormat="1" ht="15.75" hidden="1" x14ac:dyDescent="0.2">
      <c r="D590" s="10"/>
    </row>
    <row r="591" spans="4:4" s="13" customFormat="1" ht="15.75" hidden="1" x14ac:dyDescent="0.2">
      <c r="D591" s="10"/>
    </row>
    <row r="592" spans="4:4" s="13" customFormat="1" ht="15.75" hidden="1" x14ac:dyDescent="0.2">
      <c r="D592" s="10"/>
    </row>
    <row r="593" spans="4:4" s="13" customFormat="1" ht="15.75" hidden="1" x14ac:dyDescent="0.2">
      <c r="D593" s="10"/>
    </row>
    <row r="594" spans="4:4" s="13" customFormat="1" ht="15.75" hidden="1" x14ac:dyDescent="0.2">
      <c r="D594" s="10"/>
    </row>
    <row r="595" spans="4:4" s="13" customFormat="1" ht="15.75" hidden="1" x14ac:dyDescent="0.2">
      <c r="D595" s="10"/>
    </row>
    <row r="596" spans="4:4" s="13" customFormat="1" ht="15.75" hidden="1" x14ac:dyDescent="0.2">
      <c r="D596" s="10"/>
    </row>
    <row r="597" spans="4:4" s="13" customFormat="1" ht="15.75" hidden="1" x14ac:dyDescent="0.2">
      <c r="D597" s="10"/>
    </row>
    <row r="598" spans="4:4" s="13" customFormat="1" ht="15.75" hidden="1" x14ac:dyDescent="0.2">
      <c r="D598" s="10"/>
    </row>
    <row r="599" spans="4:4" s="13" customFormat="1" ht="15.75" hidden="1" x14ac:dyDescent="0.2">
      <c r="D599" s="10"/>
    </row>
    <row r="600" spans="4:4" s="13" customFormat="1" ht="15.75" hidden="1" x14ac:dyDescent="0.2">
      <c r="D600" s="10"/>
    </row>
    <row r="601" spans="4:4" s="13" customFormat="1" ht="15.75" hidden="1" x14ac:dyDescent="0.2">
      <c r="D601" s="10"/>
    </row>
    <row r="602" spans="4:4" s="13" customFormat="1" ht="15.75" hidden="1" x14ac:dyDescent="0.2">
      <c r="D602" s="10"/>
    </row>
    <row r="603" spans="4:4" s="13" customFormat="1" ht="15.75" hidden="1" x14ac:dyDescent="0.2">
      <c r="D603" s="10"/>
    </row>
    <row r="604" spans="4:4" s="13" customFormat="1" ht="15.75" hidden="1" x14ac:dyDescent="0.2">
      <c r="D604" s="10"/>
    </row>
    <row r="605" spans="4:4" s="13" customFormat="1" ht="15.75" hidden="1" x14ac:dyDescent="0.2">
      <c r="D605" s="10"/>
    </row>
    <row r="606" spans="4:4" s="13" customFormat="1" ht="15.75" hidden="1" x14ac:dyDescent="0.2">
      <c r="D606" s="10"/>
    </row>
    <row r="607" spans="4:4" s="13" customFormat="1" ht="15.75" hidden="1" x14ac:dyDescent="0.2">
      <c r="D607" s="10"/>
    </row>
    <row r="608" spans="4:4" s="13" customFormat="1" ht="15.75" hidden="1" x14ac:dyDescent="0.2">
      <c r="D608" s="10"/>
    </row>
    <row r="609" spans="4:4" s="13" customFormat="1" ht="15.75" hidden="1" x14ac:dyDescent="0.2">
      <c r="D609" s="10"/>
    </row>
    <row r="610" spans="4:4" s="13" customFormat="1" ht="15.75" hidden="1" x14ac:dyDescent="0.2">
      <c r="D610" s="10"/>
    </row>
    <row r="611" spans="4:4" s="13" customFormat="1" ht="15.75" hidden="1" x14ac:dyDescent="0.2">
      <c r="D611" s="10"/>
    </row>
    <row r="612" spans="4:4" s="13" customFormat="1" ht="15.75" hidden="1" x14ac:dyDescent="0.2">
      <c r="D612" s="10"/>
    </row>
    <row r="613" spans="4:4" s="13" customFormat="1" ht="15.75" hidden="1" x14ac:dyDescent="0.2">
      <c r="D613" s="10"/>
    </row>
    <row r="614" spans="4:4" s="13" customFormat="1" ht="15.75" hidden="1" x14ac:dyDescent="0.2">
      <c r="D614" s="10"/>
    </row>
    <row r="615" spans="4:4" s="13" customFormat="1" ht="15.75" hidden="1" x14ac:dyDescent="0.2">
      <c r="D615" s="10"/>
    </row>
    <row r="616" spans="4:4" s="13" customFormat="1" ht="15.75" hidden="1" x14ac:dyDescent="0.2">
      <c r="D616" s="10"/>
    </row>
    <row r="617" spans="4:4" s="13" customFormat="1" ht="15.75" hidden="1" x14ac:dyDescent="0.2">
      <c r="D617" s="10"/>
    </row>
    <row r="618" spans="4:4" s="13" customFormat="1" ht="15.75" hidden="1" x14ac:dyDescent="0.2">
      <c r="D618" s="10"/>
    </row>
    <row r="619" spans="4:4" s="13" customFormat="1" ht="15.75" hidden="1" x14ac:dyDescent="0.2">
      <c r="D619" s="10"/>
    </row>
    <row r="620" spans="4:4" s="13" customFormat="1" ht="15.75" hidden="1" x14ac:dyDescent="0.2">
      <c r="D620" s="10"/>
    </row>
    <row r="621" spans="4:4" s="13" customFormat="1" ht="15.75" hidden="1" x14ac:dyDescent="0.2">
      <c r="D621" s="10"/>
    </row>
    <row r="622" spans="4:4" s="13" customFormat="1" ht="15.75" hidden="1" x14ac:dyDescent="0.2">
      <c r="D622" s="10"/>
    </row>
    <row r="623" spans="4:4" s="13" customFormat="1" ht="15.75" hidden="1" x14ac:dyDescent="0.2">
      <c r="D623" s="10"/>
    </row>
    <row r="624" spans="4:4" s="13" customFormat="1" ht="15.75" hidden="1" x14ac:dyDescent="0.2">
      <c r="D624" s="10"/>
    </row>
    <row r="625" spans="4:4" s="13" customFormat="1" ht="15.75" hidden="1" x14ac:dyDescent="0.2">
      <c r="D625" s="10"/>
    </row>
    <row r="626" spans="4:4" s="13" customFormat="1" ht="15.75" hidden="1" x14ac:dyDescent="0.2">
      <c r="D626" s="10"/>
    </row>
    <row r="627" spans="4:4" s="13" customFormat="1" ht="15.75" hidden="1" x14ac:dyDescent="0.2">
      <c r="D627" s="10"/>
    </row>
    <row r="628" spans="4:4" s="13" customFormat="1" ht="15.75" hidden="1" x14ac:dyDescent="0.2">
      <c r="D628" s="10"/>
    </row>
    <row r="629" spans="4:4" s="13" customFormat="1" ht="15.75" hidden="1" x14ac:dyDescent="0.2">
      <c r="D629" s="10"/>
    </row>
    <row r="630" spans="4:4" s="13" customFormat="1" ht="15.75" hidden="1" x14ac:dyDescent="0.2">
      <c r="D630" s="10"/>
    </row>
    <row r="631" spans="4:4" s="13" customFormat="1" ht="15.75" hidden="1" x14ac:dyDescent="0.2">
      <c r="D631" s="10"/>
    </row>
    <row r="632" spans="4:4" s="13" customFormat="1" ht="15.75" hidden="1" x14ac:dyDescent="0.2">
      <c r="D632" s="10"/>
    </row>
    <row r="633" spans="4:4" s="13" customFormat="1" ht="15.75" hidden="1" x14ac:dyDescent="0.2">
      <c r="D633" s="10"/>
    </row>
    <row r="634" spans="4:4" s="13" customFormat="1" ht="15.75" hidden="1" x14ac:dyDescent="0.2">
      <c r="D634" s="10"/>
    </row>
    <row r="635" spans="4:4" s="13" customFormat="1" ht="15.75" hidden="1" x14ac:dyDescent="0.2">
      <c r="D635" s="10"/>
    </row>
    <row r="636" spans="4:4" s="13" customFormat="1" ht="15.75" hidden="1" x14ac:dyDescent="0.2">
      <c r="D636" s="10"/>
    </row>
    <row r="637" spans="4:4" s="13" customFormat="1" ht="15.75" hidden="1" x14ac:dyDescent="0.2">
      <c r="D637" s="10"/>
    </row>
    <row r="638" spans="4:4" s="13" customFormat="1" ht="15.75" hidden="1" x14ac:dyDescent="0.2">
      <c r="D638" s="10"/>
    </row>
    <row r="639" spans="4:4" s="13" customFormat="1" ht="15.75" hidden="1" x14ac:dyDescent="0.2">
      <c r="D639" s="10"/>
    </row>
    <row r="640" spans="4:4" s="13" customFormat="1" ht="15.75" hidden="1" x14ac:dyDescent="0.2">
      <c r="D640" s="10"/>
    </row>
    <row r="641" spans="4:4" s="13" customFormat="1" ht="15.75" hidden="1" x14ac:dyDescent="0.2">
      <c r="D641" s="10"/>
    </row>
    <row r="642" spans="4:4" s="13" customFormat="1" ht="15.75" hidden="1" x14ac:dyDescent="0.2">
      <c r="D642" s="10"/>
    </row>
    <row r="643" spans="4:4" s="13" customFormat="1" ht="15.75" hidden="1" x14ac:dyDescent="0.2">
      <c r="D643" s="10"/>
    </row>
    <row r="644" spans="4:4" s="13" customFormat="1" ht="15.75" hidden="1" x14ac:dyDescent="0.2">
      <c r="D644" s="10"/>
    </row>
    <row r="645" spans="4:4" s="13" customFormat="1" ht="15.75" hidden="1" x14ac:dyDescent="0.2">
      <c r="D645" s="10"/>
    </row>
    <row r="646" spans="4:4" s="13" customFormat="1" ht="15.75" hidden="1" x14ac:dyDescent="0.2">
      <c r="D646" s="10"/>
    </row>
    <row r="647" spans="4:4" s="13" customFormat="1" ht="15.75" hidden="1" x14ac:dyDescent="0.2">
      <c r="D647" s="10"/>
    </row>
    <row r="648" spans="4:4" s="13" customFormat="1" ht="15.75" hidden="1" x14ac:dyDescent="0.2">
      <c r="D648" s="10"/>
    </row>
    <row r="649" spans="4:4" s="13" customFormat="1" ht="15.75" hidden="1" x14ac:dyDescent="0.2">
      <c r="D649" s="10"/>
    </row>
    <row r="650" spans="4:4" s="13" customFormat="1" ht="15.75" hidden="1" x14ac:dyDescent="0.2">
      <c r="D650" s="10"/>
    </row>
    <row r="651" spans="4:4" s="13" customFormat="1" ht="15.75" hidden="1" x14ac:dyDescent="0.2">
      <c r="D651" s="10"/>
    </row>
    <row r="652" spans="4:4" s="13" customFormat="1" ht="15.75" hidden="1" x14ac:dyDescent="0.2">
      <c r="D652" s="10"/>
    </row>
    <row r="653" spans="4:4" s="13" customFormat="1" ht="15.75" hidden="1" x14ac:dyDescent="0.2">
      <c r="D653" s="10"/>
    </row>
    <row r="654" spans="4:4" s="13" customFormat="1" ht="15.75" hidden="1" x14ac:dyDescent="0.2">
      <c r="D654" s="10"/>
    </row>
    <row r="655" spans="4:4" s="13" customFormat="1" ht="15.75" hidden="1" x14ac:dyDescent="0.2">
      <c r="D655" s="10"/>
    </row>
    <row r="656" spans="4:4" s="13" customFormat="1" ht="15.75" hidden="1" x14ac:dyDescent="0.2">
      <c r="D656" s="10"/>
    </row>
    <row r="657" spans="4:4" s="13" customFormat="1" ht="15.75" hidden="1" x14ac:dyDescent="0.2">
      <c r="D657" s="10"/>
    </row>
    <row r="658" spans="4:4" s="13" customFormat="1" ht="15.75" hidden="1" x14ac:dyDescent="0.2">
      <c r="D658" s="10"/>
    </row>
    <row r="659" spans="4:4" s="13" customFormat="1" ht="15.75" hidden="1" x14ac:dyDescent="0.2">
      <c r="D659" s="10"/>
    </row>
    <row r="660" spans="4:4" s="13" customFormat="1" ht="15.75" hidden="1" x14ac:dyDescent="0.2">
      <c r="D660" s="10"/>
    </row>
    <row r="661" spans="4:4" s="13" customFormat="1" ht="15.75" hidden="1" x14ac:dyDescent="0.2">
      <c r="D661" s="10"/>
    </row>
    <row r="662" spans="4:4" s="13" customFormat="1" ht="15.75" hidden="1" x14ac:dyDescent="0.2">
      <c r="D662" s="10"/>
    </row>
    <row r="663" spans="4:4" s="13" customFormat="1" ht="15.75" hidden="1" x14ac:dyDescent="0.2">
      <c r="D663" s="10"/>
    </row>
    <row r="664" spans="4:4" s="13" customFormat="1" ht="15.75" hidden="1" x14ac:dyDescent="0.2">
      <c r="D664" s="10"/>
    </row>
    <row r="665" spans="4:4" s="13" customFormat="1" ht="15.75" hidden="1" x14ac:dyDescent="0.2">
      <c r="D665" s="10"/>
    </row>
    <row r="666" spans="4:4" s="13" customFormat="1" ht="15.75" hidden="1" x14ac:dyDescent="0.2">
      <c r="D666" s="10"/>
    </row>
    <row r="667" spans="4:4" s="13" customFormat="1" ht="15.75" hidden="1" x14ac:dyDescent="0.2">
      <c r="D667" s="10"/>
    </row>
    <row r="668" spans="4:4" s="13" customFormat="1" ht="15.75" hidden="1" x14ac:dyDescent="0.2">
      <c r="D668" s="10"/>
    </row>
    <row r="669" spans="4:4" s="13" customFormat="1" ht="15.75" hidden="1" x14ac:dyDescent="0.2">
      <c r="D669" s="10"/>
    </row>
    <row r="670" spans="4:4" s="13" customFormat="1" ht="15.75" hidden="1" x14ac:dyDescent="0.2">
      <c r="D670" s="10"/>
    </row>
    <row r="671" spans="4:4" s="13" customFormat="1" ht="15.75" hidden="1" x14ac:dyDescent="0.2">
      <c r="D671" s="10"/>
    </row>
    <row r="672" spans="4:4" s="13" customFormat="1" ht="15.75" hidden="1" x14ac:dyDescent="0.2">
      <c r="D672" s="10"/>
    </row>
    <row r="673" spans="4:4" s="13" customFormat="1" ht="15.75" hidden="1" x14ac:dyDescent="0.2">
      <c r="D673" s="10"/>
    </row>
    <row r="674" spans="4:4" s="13" customFormat="1" ht="15.75" hidden="1" x14ac:dyDescent="0.2">
      <c r="D674" s="10"/>
    </row>
    <row r="675" spans="4:4" s="13" customFormat="1" ht="15.75" hidden="1" x14ac:dyDescent="0.2">
      <c r="D675" s="10"/>
    </row>
    <row r="676" spans="4:4" s="13" customFormat="1" ht="15.75" hidden="1" x14ac:dyDescent="0.2">
      <c r="D676" s="10"/>
    </row>
    <row r="677" spans="4:4" s="13" customFormat="1" ht="15.75" hidden="1" x14ac:dyDescent="0.2">
      <c r="D677" s="10"/>
    </row>
    <row r="678" spans="4:4" s="13" customFormat="1" ht="15.75" hidden="1" x14ac:dyDescent="0.2">
      <c r="D678" s="10"/>
    </row>
    <row r="679" spans="4:4" s="13" customFormat="1" ht="15.75" hidden="1" x14ac:dyDescent="0.2">
      <c r="D679" s="10"/>
    </row>
    <row r="680" spans="4:4" s="13" customFormat="1" ht="15.75" hidden="1" x14ac:dyDescent="0.2">
      <c r="D680" s="10"/>
    </row>
    <row r="681" spans="4:4" s="13" customFormat="1" ht="15.75" hidden="1" x14ac:dyDescent="0.2">
      <c r="D681" s="10"/>
    </row>
    <row r="682" spans="4:4" s="13" customFormat="1" ht="15.75" hidden="1" x14ac:dyDescent="0.2">
      <c r="D682" s="10"/>
    </row>
    <row r="683" spans="4:4" s="13" customFormat="1" ht="15.75" hidden="1" x14ac:dyDescent="0.2">
      <c r="D683" s="10"/>
    </row>
    <row r="684" spans="4:4" s="13" customFormat="1" ht="15.75" hidden="1" x14ac:dyDescent="0.2">
      <c r="D684" s="10"/>
    </row>
    <row r="685" spans="4:4" s="13" customFormat="1" ht="15.75" hidden="1" x14ac:dyDescent="0.2">
      <c r="D685" s="10"/>
    </row>
    <row r="686" spans="4:4" s="13" customFormat="1" ht="15.75" hidden="1" x14ac:dyDescent="0.2">
      <c r="D686" s="10"/>
    </row>
    <row r="687" spans="4:4" s="13" customFormat="1" ht="15.75" hidden="1" x14ac:dyDescent="0.2">
      <c r="D687" s="10"/>
    </row>
    <row r="688" spans="4:4" s="13" customFormat="1" ht="15.75" hidden="1" x14ac:dyDescent="0.2">
      <c r="D688" s="10"/>
    </row>
    <row r="689" spans="4:4" s="13" customFormat="1" ht="15.75" hidden="1" x14ac:dyDescent="0.2">
      <c r="D689" s="10"/>
    </row>
    <row r="690" spans="4:4" s="13" customFormat="1" ht="15.75" hidden="1" x14ac:dyDescent="0.2">
      <c r="D690" s="10"/>
    </row>
    <row r="691" spans="4:4" s="13" customFormat="1" ht="15.75" hidden="1" x14ac:dyDescent="0.2">
      <c r="D691" s="10"/>
    </row>
    <row r="692" spans="4:4" s="13" customFormat="1" ht="15.75" hidden="1" x14ac:dyDescent="0.2">
      <c r="D692" s="10"/>
    </row>
    <row r="693" spans="4:4" s="13" customFormat="1" ht="15.75" hidden="1" x14ac:dyDescent="0.2">
      <c r="D693" s="10"/>
    </row>
    <row r="694" spans="4:4" s="13" customFormat="1" ht="15.75" hidden="1" x14ac:dyDescent="0.2">
      <c r="D694" s="10"/>
    </row>
    <row r="695" spans="4:4" s="13" customFormat="1" ht="15.75" hidden="1" x14ac:dyDescent="0.2">
      <c r="D695" s="10"/>
    </row>
    <row r="696" spans="4:4" s="13" customFormat="1" ht="15.75" hidden="1" x14ac:dyDescent="0.2">
      <c r="D696" s="10"/>
    </row>
    <row r="697" spans="4:4" s="13" customFormat="1" ht="15.75" hidden="1" x14ac:dyDescent="0.2">
      <c r="D697" s="10"/>
    </row>
    <row r="698" spans="4:4" s="13" customFormat="1" ht="15.75" hidden="1" x14ac:dyDescent="0.2">
      <c r="D698" s="10"/>
    </row>
    <row r="699" spans="4:4" s="13" customFormat="1" ht="15.75" hidden="1" x14ac:dyDescent="0.2">
      <c r="D699" s="10"/>
    </row>
    <row r="700" spans="4:4" s="13" customFormat="1" ht="15.75" hidden="1" x14ac:dyDescent="0.2">
      <c r="D700" s="10"/>
    </row>
    <row r="701" spans="4:4" s="13" customFormat="1" ht="15.75" hidden="1" x14ac:dyDescent="0.2">
      <c r="D701" s="10"/>
    </row>
    <row r="702" spans="4:4" s="13" customFormat="1" ht="15.75" hidden="1" x14ac:dyDescent="0.2">
      <c r="D702" s="10"/>
    </row>
    <row r="703" spans="4:4" s="13" customFormat="1" ht="15.75" hidden="1" x14ac:dyDescent="0.2">
      <c r="D703" s="10"/>
    </row>
    <row r="704" spans="4:4" s="13" customFormat="1" ht="15.75" hidden="1" x14ac:dyDescent="0.2">
      <c r="D704" s="10"/>
    </row>
    <row r="705" spans="4:4" s="13" customFormat="1" ht="15.75" hidden="1" x14ac:dyDescent="0.2">
      <c r="D705" s="10"/>
    </row>
    <row r="706" spans="4:4" s="13" customFormat="1" ht="15.75" hidden="1" x14ac:dyDescent="0.2">
      <c r="D706" s="10"/>
    </row>
    <row r="707" spans="4:4" s="13" customFormat="1" ht="15.75" hidden="1" x14ac:dyDescent="0.2">
      <c r="D707" s="10"/>
    </row>
    <row r="708" spans="4:4" s="13" customFormat="1" ht="15.75" hidden="1" x14ac:dyDescent="0.2">
      <c r="D708" s="10"/>
    </row>
    <row r="709" spans="4:4" s="13" customFormat="1" ht="15.75" hidden="1" x14ac:dyDescent="0.2">
      <c r="D709" s="10"/>
    </row>
    <row r="710" spans="4:4" s="13" customFormat="1" ht="15.75" hidden="1" x14ac:dyDescent="0.2">
      <c r="D710" s="10"/>
    </row>
    <row r="711" spans="4:4" s="13" customFormat="1" ht="15.75" hidden="1" x14ac:dyDescent="0.2">
      <c r="D711" s="10"/>
    </row>
    <row r="712" spans="4:4" s="13" customFormat="1" ht="15.75" hidden="1" x14ac:dyDescent="0.2">
      <c r="D712" s="10"/>
    </row>
    <row r="713" spans="4:4" s="13" customFormat="1" ht="15.75" hidden="1" x14ac:dyDescent="0.2">
      <c r="D713" s="10"/>
    </row>
    <row r="714" spans="4:4" s="13" customFormat="1" ht="15.75" hidden="1" x14ac:dyDescent="0.2">
      <c r="D714" s="10"/>
    </row>
    <row r="715" spans="4:4" s="13" customFormat="1" ht="15.75" hidden="1" x14ac:dyDescent="0.2">
      <c r="D715" s="10"/>
    </row>
    <row r="716" spans="4:4" s="13" customFormat="1" ht="15.75" hidden="1" x14ac:dyDescent="0.2">
      <c r="D716" s="10"/>
    </row>
    <row r="717" spans="4:4" s="13" customFormat="1" ht="15.75" hidden="1" x14ac:dyDescent="0.2">
      <c r="D717" s="10"/>
    </row>
    <row r="718" spans="4:4" s="13" customFormat="1" ht="15.75" hidden="1" x14ac:dyDescent="0.2">
      <c r="D718" s="10"/>
    </row>
    <row r="719" spans="4:4" s="13" customFormat="1" ht="15.75" hidden="1" x14ac:dyDescent="0.2">
      <c r="D719" s="10"/>
    </row>
    <row r="720" spans="4:4" s="13" customFormat="1" ht="15.75" hidden="1" x14ac:dyDescent="0.2">
      <c r="D720" s="10"/>
    </row>
    <row r="721" spans="4:4" s="13" customFormat="1" ht="15.75" hidden="1" x14ac:dyDescent="0.2">
      <c r="D721" s="10"/>
    </row>
    <row r="722" spans="4:4" s="13" customFormat="1" ht="15.75" hidden="1" x14ac:dyDescent="0.2">
      <c r="D722" s="10"/>
    </row>
    <row r="723" spans="4:4" s="13" customFormat="1" ht="15.75" hidden="1" x14ac:dyDescent="0.2">
      <c r="D723" s="10"/>
    </row>
    <row r="724" spans="4:4" s="13" customFormat="1" ht="15.75" hidden="1" x14ac:dyDescent="0.2">
      <c r="D724" s="10"/>
    </row>
    <row r="725" spans="4:4" s="13" customFormat="1" ht="15.75" hidden="1" x14ac:dyDescent="0.2">
      <c r="D725" s="10"/>
    </row>
    <row r="726" spans="4:4" s="13" customFormat="1" ht="15.75" hidden="1" x14ac:dyDescent="0.2">
      <c r="D726" s="10"/>
    </row>
    <row r="727" spans="4:4" s="13" customFormat="1" ht="15.75" hidden="1" x14ac:dyDescent="0.2">
      <c r="D727" s="10"/>
    </row>
    <row r="728" spans="4:4" s="13" customFormat="1" ht="15.75" hidden="1" x14ac:dyDescent="0.2">
      <c r="D728" s="10"/>
    </row>
    <row r="729" spans="4:4" s="13" customFormat="1" ht="15.75" hidden="1" x14ac:dyDescent="0.2">
      <c r="D729" s="10"/>
    </row>
    <row r="730" spans="4:4" s="13" customFormat="1" ht="15.75" hidden="1" x14ac:dyDescent="0.2">
      <c r="D730" s="10"/>
    </row>
    <row r="731" spans="4:4" s="13" customFormat="1" ht="15.75" hidden="1" x14ac:dyDescent="0.2">
      <c r="D731" s="10"/>
    </row>
    <row r="732" spans="4:4" s="13" customFormat="1" ht="15.75" hidden="1" x14ac:dyDescent="0.2">
      <c r="D732" s="10"/>
    </row>
    <row r="733" spans="4:4" s="13" customFormat="1" ht="15.75" hidden="1" x14ac:dyDescent="0.2">
      <c r="D733" s="10"/>
    </row>
    <row r="734" spans="4:4" s="13" customFormat="1" ht="15.75" hidden="1" x14ac:dyDescent="0.2">
      <c r="D734" s="10"/>
    </row>
    <row r="735" spans="4:4" s="13" customFormat="1" ht="15.75" hidden="1" x14ac:dyDescent="0.2">
      <c r="D735" s="10"/>
    </row>
    <row r="736" spans="4:4" s="13" customFormat="1" ht="15.75" hidden="1" x14ac:dyDescent="0.2">
      <c r="D736" s="10"/>
    </row>
    <row r="737" spans="4:4" s="13" customFormat="1" ht="15.75" hidden="1" x14ac:dyDescent="0.2">
      <c r="D737" s="10"/>
    </row>
    <row r="738" spans="4:4" s="13" customFormat="1" ht="15.75" hidden="1" x14ac:dyDescent="0.2">
      <c r="D738" s="10"/>
    </row>
    <row r="739" spans="4:4" s="13" customFormat="1" ht="15.75" hidden="1" x14ac:dyDescent="0.2">
      <c r="D739" s="10"/>
    </row>
    <row r="740" spans="4:4" s="13" customFormat="1" ht="15.75" hidden="1" x14ac:dyDescent="0.2">
      <c r="D740" s="10"/>
    </row>
    <row r="741" spans="4:4" s="13" customFormat="1" ht="15.75" hidden="1" x14ac:dyDescent="0.2">
      <c r="D741" s="10"/>
    </row>
    <row r="742" spans="4:4" s="13" customFormat="1" ht="15.75" hidden="1" x14ac:dyDescent="0.2">
      <c r="D742" s="10"/>
    </row>
    <row r="743" spans="4:4" s="13" customFormat="1" ht="15.75" hidden="1" x14ac:dyDescent="0.2">
      <c r="D743" s="10"/>
    </row>
    <row r="744" spans="4:4" s="13" customFormat="1" ht="15.75" hidden="1" x14ac:dyDescent="0.2">
      <c r="D744" s="10"/>
    </row>
    <row r="745" spans="4:4" s="13" customFormat="1" ht="15.75" hidden="1" x14ac:dyDescent="0.2">
      <c r="D745" s="10"/>
    </row>
    <row r="746" spans="4:4" s="13" customFormat="1" ht="15.75" hidden="1" x14ac:dyDescent="0.2">
      <c r="D746" s="10"/>
    </row>
    <row r="747" spans="4:4" s="13" customFormat="1" ht="15.75" hidden="1" x14ac:dyDescent="0.2">
      <c r="D747" s="10"/>
    </row>
    <row r="748" spans="4:4" s="13" customFormat="1" ht="15.75" hidden="1" x14ac:dyDescent="0.2">
      <c r="D748" s="10"/>
    </row>
    <row r="749" spans="4:4" s="13" customFormat="1" ht="15.75" hidden="1" x14ac:dyDescent="0.2">
      <c r="D749" s="10"/>
    </row>
    <row r="750" spans="4:4" s="13" customFormat="1" ht="15.75" hidden="1" x14ac:dyDescent="0.2">
      <c r="D750" s="10"/>
    </row>
    <row r="751" spans="4:4" s="13" customFormat="1" ht="15.75" hidden="1" x14ac:dyDescent="0.2">
      <c r="D751" s="10"/>
    </row>
    <row r="752" spans="4:4" s="13" customFormat="1" ht="15.75" hidden="1" x14ac:dyDescent="0.2">
      <c r="D752" s="10"/>
    </row>
    <row r="753" spans="2:5" s="13" customFormat="1" ht="15.75" hidden="1" x14ac:dyDescent="0.2">
      <c r="D753" s="10"/>
    </row>
    <row r="754" spans="2:5" s="13" customFormat="1" ht="15.75" hidden="1" x14ac:dyDescent="0.2">
      <c r="D754" s="10"/>
    </row>
    <row r="755" spans="2:5" s="13" customFormat="1" ht="15.75" hidden="1" x14ac:dyDescent="0.2">
      <c r="D755" s="10"/>
    </row>
    <row r="756" spans="2:5" s="13" customFormat="1" ht="15.75" hidden="1" x14ac:dyDescent="0.2">
      <c r="D756" s="10"/>
    </row>
    <row r="757" spans="2:5" s="13" customFormat="1" ht="15.75" hidden="1" x14ac:dyDescent="0.2">
      <c r="D757" s="10"/>
    </row>
    <row r="761" spans="2:5" s="9" customFormat="1" ht="15.75" hidden="1" x14ac:dyDescent="0.3">
      <c r="B761" s="13"/>
      <c r="C761" s="11"/>
      <c r="D761" s="10"/>
      <c r="E761" s="12"/>
    </row>
    <row r="762" spans="2:5" s="9" customFormat="1" ht="15.75" hidden="1" x14ac:dyDescent="0.3">
      <c r="B762" s="13"/>
      <c r="C762" s="11"/>
      <c r="D762" s="10"/>
      <c r="E762" s="12"/>
    </row>
    <row r="763" spans="2:5" s="9" customFormat="1" ht="15.75" hidden="1" x14ac:dyDescent="0.3">
      <c r="B763" s="13"/>
      <c r="C763" s="11"/>
      <c r="D763" s="10"/>
      <c r="E763" s="12"/>
    </row>
    <row r="764" spans="2:5" s="9" customFormat="1" ht="15.75" hidden="1" x14ac:dyDescent="0.3">
      <c r="B764" s="13"/>
      <c r="C764" s="11"/>
      <c r="D764" s="10"/>
      <c r="E764" s="12"/>
    </row>
    <row r="765" spans="2:5" s="9" customFormat="1" ht="15.75" hidden="1" x14ac:dyDescent="0.3">
      <c r="B765" s="13"/>
      <c r="C765" s="11"/>
      <c r="D765" s="10"/>
      <c r="E765" s="12"/>
    </row>
    <row r="766" spans="2:5" s="9" customFormat="1" ht="15.75" hidden="1" x14ac:dyDescent="0.3">
      <c r="B766" s="13"/>
      <c r="C766" s="11"/>
      <c r="D766" s="10"/>
      <c r="E766" s="12"/>
    </row>
    <row r="767" spans="2:5" s="9" customFormat="1" ht="15.75" hidden="1" x14ac:dyDescent="0.3">
      <c r="B767" s="13"/>
      <c r="C767" s="11"/>
      <c r="D767" s="10"/>
      <c r="E767" s="12"/>
    </row>
    <row r="768" spans="2:5" s="9" customFormat="1" ht="15.75" hidden="1" x14ac:dyDescent="0.3">
      <c r="B768" s="13"/>
      <c r="C768" s="11"/>
      <c r="D768" s="10"/>
      <c r="E768" s="12"/>
    </row>
    <row r="769" spans="2:5" s="9" customFormat="1" ht="15.75" hidden="1" x14ac:dyDescent="0.3">
      <c r="B769" s="13"/>
      <c r="C769" s="11"/>
      <c r="D769" s="10"/>
      <c r="E769" s="12"/>
    </row>
    <row r="770" spans="2:5" s="9" customFormat="1" ht="15.75" hidden="1" x14ac:dyDescent="0.3">
      <c r="B770" s="13"/>
      <c r="C770" s="11"/>
      <c r="D770" s="10"/>
      <c r="E770" s="12"/>
    </row>
    <row r="771" spans="2:5" ht="12.75" customHeight="1" x14ac:dyDescent="0.3"/>
    <row r="772" spans="2:5" ht="12.75" customHeight="1" x14ac:dyDescent="0.3"/>
    <row r="773" spans="2:5" ht="12.75" customHeight="1" x14ac:dyDescent="0.3"/>
    <row r="774" spans="2:5" ht="12.75" customHeight="1" x14ac:dyDescent="0.3"/>
    <row r="775" spans="2:5" ht="12.75" customHeight="1" x14ac:dyDescent="0.3"/>
    <row r="776" spans="2:5" ht="12.75" customHeight="1" x14ac:dyDescent="0.3"/>
    <row r="777" spans="2:5" ht="12.75" customHeight="1" x14ac:dyDescent="0.3"/>
    <row r="778" spans="2:5" ht="12.75" customHeight="1" x14ac:dyDescent="0.3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 xr:uid="{00000000-0004-0000-0000-000000000000}"/>
    <hyperlink ref="C21" location="C.2!V2" display="Cuadro del IMAE de la tasa de variación interanual de la serie original, por componentes." xr:uid="{00000000-0004-0000-0000-000001000000}"/>
    <hyperlink ref="C20" location="C.2!A2" display="Cuadro del IMAE de la serie original, por componentes." xr:uid="{00000000-0004-0000-0000-000002000000}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theme="0" tint="-4.9989318521683403E-2"/>
    <pageSetUpPr fitToPage="1"/>
  </sheetPr>
  <dimension ref="A1:XFB442"/>
  <sheetViews>
    <sheetView showGridLines="0" zoomScaleNormal="100" zoomScaleSheetLayoutView="120" workbookViewId="0">
      <pane xSplit="1" ySplit="8" topLeftCell="B145" activePane="bottomRight" state="frozen"/>
      <selection activeCell="E70" sqref="E70"/>
      <selection pane="topRight" activeCell="E70" sqref="E70"/>
      <selection pane="bottomLeft" activeCell="E70" sqref="E70"/>
      <selection pane="bottomRight"/>
    </sheetView>
  </sheetViews>
  <sheetFormatPr baseColWidth="10" defaultColWidth="0" defaultRowHeight="21" x14ac:dyDescent="0.45"/>
  <cols>
    <col min="1" max="2" width="15.7109375" style="34" customWidth="1"/>
    <col min="3" max="4" width="16.7109375" style="34" customWidth="1"/>
    <col min="5" max="5" width="0.85546875" style="3" customWidth="1"/>
    <col min="6" max="6" width="1" style="3" customWidth="1"/>
    <col min="7" max="16382" width="1.85546875" style="2" hidden="1"/>
    <col min="16383" max="16384" width="0.85546875" style="2" customWidth="1"/>
  </cols>
  <sheetData>
    <row r="1" spans="1:6" x14ac:dyDescent="0.45">
      <c r="A1" s="33"/>
      <c r="D1" s="35" t="s">
        <v>56</v>
      </c>
    </row>
    <row r="2" spans="1:6" x14ac:dyDescent="0.45">
      <c r="A2" s="33" t="s">
        <v>27</v>
      </c>
    </row>
    <row r="3" spans="1:6" x14ac:dyDescent="0.45">
      <c r="A3" s="33" t="s">
        <v>21</v>
      </c>
    </row>
    <row r="4" spans="1:6" x14ac:dyDescent="0.45">
      <c r="A4" s="34" t="s">
        <v>66</v>
      </c>
    </row>
    <row r="5" spans="1:6" x14ac:dyDescent="0.45">
      <c r="A5" s="34" t="s">
        <v>26</v>
      </c>
    </row>
    <row r="6" spans="1:6" s="1" customFormat="1" ht="15.95" customHeight="1" x14ac:dyDescent="0.45">
      <c r="A6" s="33"/>
      <c r="B6" s="33"/>
      <c r="C6" s="34"/>
      <c r="D6" s="34"/>
      <c r="E6" s="4"/>
      <c r="F6" s="4"/>
    </row>
    <row r="7" spans="1:6" ht="20.25" customHeight="1" x14ac:dyDescent="0.25">
      <c r="A7" s="90" t="s">
        <v>2</v>
      </c>
      <c r="B7" s="92" t="s">
        <v>68</v>
      </c>
      <c r="C7" s="93"/>
      <c r="D7" s="94"/>
    </row>
    <row r="8" spans="1:6" s="6" customFormat="1" ht="49.5" x14ac:dyDescent="0.2">
      <c r="A8" s="91"/>
      <c r="B8" s="51" t="s">
        <v>11</v>
      </c>
      <c r="C8" s="52" t="s">
        <v>55</v>
      </c>
      <c r="D8" s="53" t="s">
        <v>65</v>
      </c>
      <c r="E8" s="5"/>
      <c r="F8" s="5"/>
    </row>
    <row r="9" spans="1:6" ht="13.5" customHeight="1" x14ac:dyDescent="0.25">
      <c r="A9" s="36">
        <v>41275</v>
      </c>
      <c r="B9" s="37">
        <v>99.073876799717567</v>
      </c>
      <c r="C9" s="37"/>
      <c r="D9" s="37"/>
      <c r="F9" s="3">
        <v>2013</v>
      </c>
    </row>
    <row r="10" spans="1:6" ht="13.5" customHeight="1" x14ac:dyDescent="0.25">
      <c r="A10" s="36">
        <v>41306</v>
      </c>
      <c r="B10" s="37">
        <v>98.813690136678417</v>
      </c>
      <c r="C10" s="37"/>
      <c r="D10" s="37"/>
      <c r="F10" s="3" t="s">
        <v>3</v>
      </c>
    </row>
    <row r="11" spans="1:6" ht="13.5" customHeight="1" x14ac:dyDescent="0.25">
      <c r="A11" s="36">
        <v>41334</v>
      </c>
      <c r="B11" s="37">
        <v>101.7213432714059</v>
      </c>
      <c r="C11" s="37"/>
      <c r="D11" s="37"/>
      <c r="F11" s="3" t="s">
        <v>4</v>
      </c>
    </row>
    <row r="12" spans="1:6" ht="13.5" customHeight="1" x14ac:dyDescent="0.25">
      <c r="A12" s="36">
        <v>41365</v>
      </c>
      <c r="B12" s="37">
        <v>101.2008199938228</v>
      </c>
      <c r="C12" s="37"/>
      <c r="D12" s="37"/>
      <c r="F12" s="3" t="s">
        <v>5</v>
      </c>
    </row>
    <row r="13" spans="1:6" ht="13.5" customHeight="1" x14ac:dyDescent="0.25">
      <c r="A13" s="36">
        <v>41395</v>
      </c>
      <c r="B13" s="37">
        <v>99.505244431275642</v>
      </c>
      <c r="C13" s="37"/>
      <c r="D13" s="37"/>
      <c r="F13" s="3" t="s">
        <v>4</v>
      </c>
    </row>
    <row r="14" spans="1:6" ht="13.5" customHeight="1" x14ac:dyDescent="0.25">
      <c r="A14" s="36">
        <v>41426</v>
      </c>
      <c r="B14" s="37">
        <v>96.715803534507756</v>
      </c>
      <c r="C14" s="37"/>
      <c r="D14" s="37"/>
      <c r="F14" s="3" t="s">
        <v>6</v>
      </c>
    </row>
    <row r="15" spans="1:6" ht="13.5" customHeight="1" x14ac:dyDescent="0.25">
      <c r="A15" s="36">
        <v>41456</v>
      </c>
      <c r="B15" s="37">
        <v>98.642557379628514</v>
      </c>
      <c r="C15" s="37"/>
      <c r="D15" s="37"/>
      <c r="F15" s="3" t="s">
        <v>6</v>
      </c>
    </row>
    <row r="16" spans="1:6" ht="13.5" customHeight="1" x14ac:dyDescent="0.25">
      <c r="A16" s="36">
        <v>41487</v>
      </c>
      <c r="B16" s="37">
        <v>98.671764013063921</v>
      </c>
      <c r="C16" s="37"/>
      <c r="D16" s="37"/>
      <c r="F16" s="3" t="s">
        <v>5</v>
      </c>
    </row>
    <row r="17" spans="1:6" ht="13.5" customHeight="1" x14ac:dyDescent="0.25">
      <c r="A17" s="36">
        <v>41518</v>
      </c>
      <c r="B17" s="37">
        <v>97.719204653783393</v>
      </c>
      <c r="C17" s="37"/>
      <c r="D17" s="37"/>
      <c r="F17" s="3" t="s">
        <v>7</v>
      </c>
    </row>
    <row r="18" spans="1:6" ht="13.5" customHeight="1" x14ac:dyDescent="0.25">
      <c r="A18" s="36">
        <v>41548</v>
      </c>
      <c r="B18" s="37">
        <v>99.481136841126329</v>
      </c>
      <c r="C18" s="37"/>
      <c r="D18" s="37"/>
      <c r="F18" s="3" t="s">
        <v>8</v>
      </c>
    </row>
    <row r="19" spans="1:6" ht="13.5" customHeight="1" x14ac:dyDescent="0.25">
      <c r="A19" s="36">
        <v>41579</v>
      </c>
      <c r="B19" s="37">
        <v>102.16021669374267</v>
      </c>
      <c r="C19" s="37"/>
      <c r="D19" s="37"/>
      <c r="F19" s="3" t="s">
        <v>9</v>
      </c>
    </row>
    <row r="20" spans="1:6" ht="13.5" customHeight="1" x14ac:dyDescent="0.25">
      <c r="A20" s="38">
        <v>41609</v>
      </c>
      <c r="B20" s="39">
        <v>106.29434225124723</v>
      </c>
      <c r="C20" s="39"/>
      <c r="D20" s="39"/>
      <c r="F20" s="3" t="s">
        <v>10</v>
      </c>
    </row>
    <row r="21" spans="1:6" ht="13.5" customHeight="1" x14ac:dyDescent="0.25">
      <c r="A21" s="54">
        <v>41640</v>
      </c>
      <c r="B21" s="55">
        <v>102.74635959612267</v>
      </c>
      <c r="C21" s="55">
        <f t="shared" ref="C21:C84" si="0">IFERROR(IF(B21/B9*100-100=-100,"",B21/B9*100-100),"")</f>
        <v>3.706812446462763</v>
      </c>
      <c r="D21" s="60">
        <f>SUM(B$21:B21)/SUM(B$9:B9)*100-100</f>
        <v>3.706812446462763</v>
      </c>
      <c r="F21" s="3">
        <f>+F9+1</f>
        <v>2014</v>
      </c>
    </row>
    <row r="22" spans="1:6" ht="13.5" customHeight="1" x14ac:dyDescent="0.25">
      <c r="A22" s="56">
        <v>41671</v>
      </c>
      <c r="B22" s="57">
        <v>102.5738276442232</v>
      </c>
      <c r="C22" s="57">
        <f t="shared" si="0"/>
        <v>3.8052799185454944</v>
      </c>
      <c r="D22" s="61">
        <f>SUM(B$21:B22)/SUM(B$9:B10)*100-100</f>
        <v>3.7559814489704024</v>
      </c>
      <c r="F22" s="3" t="s">
        <v>3</v>
      </c>
    </row>
    <row r="23" spans="1:6" ht="13.5" customHeight="1" x14ac:dyDescent="0.25">
      <c r="A23" s="56">
        <v>41699</v>
      </c>
      <c r="B23" s="57">
        <v>106.76578091784565</v>
      </c>
      <c r="C23" s="57">
        <f t="shared" si="0"/>
        <v>4.9590749435745494</v>
      </c>
      <c r="D23" s="61">
        <f>SUM(B$21:B23)/SUM(B$9:B11)*100-100</f>
        <v>4.1644482274361536</v>
      </c>
      <c r="F23" s="3" t="s">
        <v>4</v>
      </c>
    </row>
    <row r="24" spans="1:6" ht="13.5" customHeight="1" x14ac:dyDescent="0.25">
      <c r="A24" s="56">
        <v>41730</v>
      </c>
      <c r="B24" s="57">
        <v>104.79868634249999</v>
      </c>
      <c r="C24" s="57">
        <f t="shared" si="0"/>
        <v>3.5551750953171961</v>
      </c>
      <c r="D24" s="61">
        <f>SUM(B$21:B24)/SUM(B$9:B12)*100-100</f>
        <v>4.0106122900211147</v>
      </c>
      <c r="F24" s="3" t="s">
        <v>5</v>
      </c>
    </row>
    <row r="25" spans="1:6" ht="13.5" customHeight="1" x14ac:dyDescent="0.25">
      <c r="A25" s="56">
        <v>41760</v>
      </c>
      <c r="B25" s="57">
        <v>104.39424078857861</v>
      </c>
      <c r="C25" s="57">
        <f t="shared" si="0"/>
        <v>4.9133052084301028</v>
      </c>
      <c r="D25" s="61">
        <f>SUM(B$21:B25)/SUM(B$9:B13)*100-100</f>
        <v>4.1901445527893486</v>
      </c>
      <c r="F25" s="3" t="s">
        <v>4</v>
      </c>
    </row>
    <row r="26" spans="1:6" ht="13.5" customHeight="1" x14ac:dyDescent="0.25">
      <c r="A26" s="56">
        <v>41791</v>
      </c>
      <c r="B26" s="57">
        <v>101.04940769565664</v>
      </c>
      <c r="C26" s="57">
        <f t="shared" si="0"/>
        <v>4.4807611608196822</v>
      </c>
      <c r="D26" s="61">
        <f>SUM(B$21:B26)/SUM(B$9:B14)*100-100</f>
        <v>4.2372228941311505</v>
      </c>
      <c r="F26" s="3" t="s">
        <v>6</v>
      </c>
    </row>
    <row r="27" spans="1:6" ht="13.5" customHeight="1" x14ac:dyDescent="0.25">
      <c r="A27" s="56">
        <v>41821</v>
      </c>
      <c r="B27" s="57">
        <v>103.77993263471245</v>
      </c>
      <c r="C27" s="57">
        <f t="shared" si="0"/>
        <v>5.2080718419663725</v>
      </c>
      <c r="D27" s="61">
        <f>SUM(B$21:B27)/SUM(B$9:B15)*100-100</f>
        <v>4.3748838021325724</v>
      </c>
      <c r="F27" s="3" t="s">
        <v>6</v>
      </c>
    </row>
    <row r="28" spans="1:6" ht="13.5" customHeight="1" x14ac:dyDescent="0.25">
      <c r="A28" s="56">
        <v>41852</v>
      </c>
      <c r="B28" s="57">
        <v>102.19837095953154</v>
      </c>
      <c r="C28" s="57">
        <f t="shared" si="0"/>
        <v>3.5740791519656199</v>
      </c>
      <c r="D28" s="61">
        <f>SUM(B$21:B28)/SUM(B$9:B16)*100-100</f>
        <v>4.2754096472525447</v>
      </c>
      <c r="F28" s="3" t="s">
        <v>5</v>
      </c>
    </row>
    <row r="29" spans="1:6" ht="13.5" customHeight="1" x14ac:dyDescent="0.25">
      <c r="A29" s="56">
        <v>41883</v>
      </c>
      <c r="B29" s="57">
        <v>101.76572161250243</v>
      </c>
      <c r="C29" s="57">
        <f t="shared" si="0"/>
        <v>4.1409638699534383</v>
      </c>
      <c r="D29" s="61">
        <f>SUM(B$21:B29)/SUM(B$9:B17)*100-100</f>
        <v>4.260682082922628</v>
      </c>
      <c r="F29" s="3" t="s">
        <v>7</v>
      </c>
    </row>
    <row r="30" spans="1:6" ht="13.5" customHeight="1" x14ac:dyDescent="0.25">
      <c r="A30" s="56">
        <v>41913</v>
      </c>
      <c r="B30" s="57">
        <v>103.88671043597407</v>
      </c>
      <c r="C30" s="57">
        <f t="shared" si="0"/>
        <v>4.4285517181850622</v>
      </c>
      <c r="D30" s="61">
        <f>SUM(B$21:B30)/SUM(B$9:B18)*100-100</f>
        <v>4.2775243389257582</v>
      </c>
      <c r="F30" s="3" t="s">
        <v>8</v>
      </c>
    </row>
    <row r="31" spans="1:6" ht="13.5" customHeight="1" x14ac:dyDescent="0.25">
      <c r="A31" s="56">
        <v>41944</v>
      </c>
      <c r="B31" s="57">
        <v>107.09362327666615</v>
      </c>
      <c r="C31" s="57">
        <f t="shared" si="0"/>
        <v>4.8290878216448192</v>
      </c>
      <c r="D31" s="61">
        <f>SUM(B$21:B31)/SUM(B$9:B19)*100-100</f>
        <v>4.3290444572644731</v>
      </c>
      <c r="F31" s="3" t="s">
        <v>9</v>
      </c>
    </row>
    <row r="32" spans="1:6" ht="13.5" customHeight="1" x14ac:dyDescent="0.25">
      <c r="A32" s="58">
        <v>41974</v>
      </c>
      <c r="B32" s="59">
        <v>112.27507224879629</v>
      </c>
      <c r="C32" s="59">
        <f t="shared" si="0"/>
        <v>5.6265741627267829</v>
      </c>
      <c r="D32" s="62">
        <f>SUM(B$21:B32)/SUM(B$9:B20)*100-100</f>
        <v>4.4439778460924515</v>
      </c>
      <c r="F32" s="3" t="s">
        <v>10</v>
      </c>
    </row>
    <row r="33" spans="1:6" ht="13.5" customHeight="1" x14ac:dyDescent="0.25">
      <c r="A33" s="46">
        <v>42005</v>
      </c>
      <c r="B33" s="47">
        <v>107.76241558340567</v>
      </c>
      <c r="C33" s="47">
        <f t="shared" si="0"/>
        <v>4.8819792808233871</v>
      </c>
      <c r="D33" s="37">
        <f>SUM(B$33:B33)/SUM(B$21:B21)*100-100</f>
        <v>4.8819792808233871</v>
      </c>
      <c r="F33" s="3">
        <f>+F21+1</f>
        <v>2015</v>
      </c>
    </row>
    <row r="34" spans="1:6" ht="13.5" customHeight="1" x14ac:dyDescent="0.25">
      <c r="A34" s="36">
        <v>42036</v>
      </c>
      <c r="B34" s="37">
        <v>107.15467020666607</v>
      </c>
      <c r="C34" s="37">
        <f t="shared" si="0"/>
        <v>4.4658980440229783</v>
      </c>
      <c r="D34" s="37">
        <f>SUM(B$33:B34)/SUM(B$21:B22)*100-100</f>
        <v>4.6741134803719007</v>
      </c>
      <c r="F34" s="3" t="s">
        <v>3</v>
      </c>
    </row>
    <row r="35" spans="1:6" ht="13.5" customHeight="1" x14ac:dyDescent="0.25">
      <c r="A35" s="36">
        <v>42064</v>
      </c>
      <c r="B35" s="37">
        <v>111.73453447565007</v>
      </c>
      <c r="C35" s="37">
        <f t="shared" si="0"/>
        <v>4.6538820913301748</v>
      </c>
      <c r="D35" s="37">
        <f>SUM(B$33:B35)/SUM(B$21:B23)*100-100</f>
        <v>4.6671922462554249</v>
      </c>
      <c r="F35" s="3" t="s">
        <v>4</v>
      </c>
    </row>
    <row r="36" spans="1:6" ht="13.5" customHeight="1" x14ac:dyDescent="0.25">
      <c r="A36" s="36">
        <v>42095</v>
      </c>
      <c r="B36" s="37">
        <v>107.65560831947084</v>
      </c>
      <c r="C36" s="37">
        <f t="shared" si="0"/>
        <v>2.7261047601626842</v>
      </c>
      <c r="D36" s="37">
        <f>SUM(B$33:B36)/SUM(B$21:B24)*100-100</f>
        <v>4.1792313284758364</v>
      </c>
      <c r="F36" s="3" t="s">
        <v>5</v>
      </c>
    </row>
    <row r="37" spans="1:6" ht="13.5" customHeight="1" x14ac:dyDescent="0.25">
      <c r="A37" s="36">
        <v>42125</v>
      </c>
      <c r="B37" s="37">
        <v>106.67022859909514</v>
      </c>
      <c r="C37" s="37">
        <f t="shared" si="0"/>
        <v>2.1801852222153713</v>
      </c>
      <c r="D37" s="37">
        <f>SUM(B$33:B37)/SUM(B$21:B25)*100-100</f>
        <v>3.7788911220137464</v>
      </c>
      <c r="F37" s="3" t="s">
        <v>4</v>
      </c>
    </row>
    <row r="38" spans="1:6" ht="13.5" customHeight="1" x14ac:dyDescent="0.25">
      <c r="A38" s="36">
        <v>42156</v>
      </c>
      <c r="B38" s="37">
        <v>105.61795597090003</v>
      </c>
      <c r="C38" s="37">
        <f t="shared" si="0"/>
        <v>4.5211034675265722</v>
      </c>
      <c r="D38" s="37">
        <f>SUM(B$33:B38)/SUM(B$21:B26)*100-100</f>
        <v>3.8994064794846111</v>
      </c>
      <c r="F38" s="3" t="s">
        <v>6</v>
      </c>
    </row>
    <row r="39" spans="1:6" ht="13.5" customHeight="1" x14ac:dyDescent="0.25">
      <c r="A39" s="36">
        <v>42186</v>
      </c>
      <c r="B39" s="37">
        <v>108.70143319862017</v>
      </c>
      <c r="C39" s="37">
        <f t="shared" si="0"/>
        <v>4.7422468284215995</v>
      </c>
      <c r="D39" s="37">
        <f>SUM(B$33:B39)/SUM(B$21:B27)*100-100</f>
        <v>4.0198704962022447</v>
      </c>
      <c r="F39" s="3" t="s">
        <v>6</v>
      </c>
    </row>
    <row r="40" spans="1:6" ht="13.5" customHeight="1" x14ac:dyDescent="0.25">
      <c r="A40" s="36">
        <v>42217</v>
      </c>
      <c r="B40" s="37">
        <v>107.52216238597137</v>
      </c>
      <c r="C40" s="37">
        <f t="shared" si="0"/>
        <v>5.2092722970583623</v>
      </c>
      <c r="D40" s="37">
        <f>SUM(B$33:B40)/SUM(B$21:B28)*100-100</f>
        <v>4.1666216213270815</v>
      </c>
      <c r="F40" s="3" t="s">
        <v>5</v>
      </c>
    </row>
    <row r="41" spans="1:6" ht="13.5" customHeight="1" x14ac:dyDescent="0.25">
      <c r="A41" s="36">
        <v>42248</v>
      </c>
      <c r="B41" s="37">
        <v>106.65798857674754</v>
      </c>
      <c r="C41" s="37">
        <f t="shared" si="0"/>
        <v>4.8073819816004431</v>
      </c>
      <c r="D41" s="37">
        <f>SUM(B$33:B41)/SUM(B$21:B29)*100-100</f>
        <v>4.2367316960679346</v>
      </c>
      <c r="F41" s="3" t="s">
        <v>7</v>
      </c>
    </row>
    <row r="42" spans="1:6" ht="13.5" customHeight="1" x14ac:dyDescent="0.25">
      <c r="A42" s="36">
        <v>42278</v>
      </c>
      <c r="B42" s="37">
        <v>108.46065799092385</v>
      </c>
      <c r="C42" s="37">
        <f t="shared" si="0"/>
        <v>4.4028225898718176</v>
      </c>
      <c r="D42" s="37">
        <f>SUM(B$33:B42)/SUM(B$21:B30)*100-100</f>
        <v>4.2534196265816746</v>
      </c>
      <c r="F42" s="3" t="s">
        <v>8</v>
      </c>
    </row>
    <row r="43" spans="1:6" ht="13.5" customHeight="1" x14ac:dyDescent="0.25">
      <c r="A43" s="36">
        <v>42309</v>
      </c>
      <c r="B43" s="37">
        <v>111.44268444584397</v>
      </c>
      <c r="C43" s="37">
        <f t="shared" si="0"/>
        <v>4.0609898480532536</v>
      </c>
      <c r="D43" s="37">
        <f>SUM(B$33:B43)/SUM(B$21:B31)*100-100</f>
        <v>4.2353591085206261</v>
      </c>
      <c r="F43" s="3" t="s">
        <v>9</v>
      </c>
    </row>
    <row r="44" spans="1:6" ht="13.5" customHeight="1" x14ac:dyDescent="0.25">
      <c r="A44" s="38">
        <v>42339</v>
      </c>
      <c r="B44" s="39">
        <v>115.23570488932064</v>
      </c>
      <c r="C44" s="39">
        <f t="shared" si="0"/>
        <v>2.6369456560791491</v>
      </c>
      <c r="D44" s="39">
        <f>SUM(B$33:B44)/SUM(B$21:B32)*100-100</f>
        <v>4.0921707141637427</v>
      </c>
      <c r="F44" s="3" t="s">
        <v>10</v>
      </c>
    </row>
    <row r="45" spans="1:6" ht="13.5" customHeight="1" x14ac:dyDescent="0.25">
      <c r="A45" s="54">
        <v>42370</v>
      </c>
      <c r="B45" s="55">
        <v>109.74235182782104</v>
      </c>
      <c r="C45" s="55">
        <f t="shared" si="0"/>
        <v>1.8373161307644779</v>
      </c>
      <c r="D45" s="60">
        <f>SUM(B$45:B45)/SUM(B$33:B33)*100-100</f>
        <v>1.8373161307644779</v>
      </c>
      <c r="F45" s="3">
        <f>+F33+1</f>
        <v>2016</v>
      </c>
    </row>
    <row r="46" spans="1:6" ht="13.5" customHeight="1" x14ac:dyDescent="0.25">
      <c r="A46" s="56">
        <v>42401</v>
      </c>
      <c r="B46" s="57">
        <v>109.43254380707087</v>
      </c>
      <c r="C46" s="57">
        <f t="shared" si="0"/>
        <v>2.1257809818382469</v>
      </c>
      <c r="D46" s="61">
        <f>SUM(B$45:B46)/SUM(B$33:B34)*100-100</f>
        <v>1.9811406939414695</v>
      </c>
      <c r="F46" s="3" t="s">
        <v>3</v>
      </c>
    </row>
    <row r="47" spans="1:6" ht="13.5" customHeight="1" x14ac:dyDescent="0.25">
      <c r="A47" s="56">
        <v>42430</v>
      </c>
      <c r="B47" s="57">
        <v>112.95120672665718</v>
      </c>
      <c r="C47" s="57">
        <f t="shared" si="0"/>
        <v>1.0888954401758895</v>
      </c>
      <c r="D47" s="61">
        <f>SUM(B$45:B47)/SUM(B$33:B35)*100-100</f>
        <v>1.6759390605115954</v>
      </c>
      <c r="F47" s="3" t="s">
        <v>4</v>
      </c>
    </row>
    <row r="48" spans="1:6" ht="13.5" customHeight="1" x14ac:dyDescent="0.25">
      <c r="A48" s="56">
        <v>42461</v>
      </c>
      <c r="B48" s="57">
        <v>112.28168906386269</v>
      </c>
      <c r="C48" s="57">
        <f t="shared" si="0"/>
        <v>4.2971107744464376</v>
      </c>
      <c r="D48" s="61">
        <f>SUM(B$45:B48)/SUM(B$33:B36)*100-100</f>
        <v>2.3256722834484833</v>
      </c>
      <c r="F48" s="3" t="s">
        <v>5</v>
      </c>
    </row>
    <row r="49" spans="1:6" ht="13.5" customHeight="1" x14ac:dyDescent="0.25">
      <c r="A49" s="56">
        <v>42491</v>
      </c>
      <c r="B49" s="57">
        <v>111.11468688851087</v>
      </c>
      <c r="C49" s="57">
        <f t="shared" si="0"/>
        <v>4.1665405125544481</v>
      </c>
      <c r="D49" s="61">
        <f>SUM(B$45:B49)/SUM(B$33:B37)*100-100</f>
        <v>2.6886556799130972</v>
      </c>
      <c r="F49" s="3" t="s">
        <v>4</v>
      </c>
    </row>
    <row r="50" spans="1:6" ht="13.5" customHeight="1" x14ac:dyDescent="0.25">
      <c r="A50" s="56">
        <v>42522</v>
      </c>
      <c r="B50" s="57">
        <v>108.39295785117883</v>
      </c>
      <c r="C50" s="57">
        <f t="shared" si="0"/>
        <v>2.6273959335507016</v>
      </c>
      <c r="D50" s="61">
        <f>SUM(B$45:B50)/SUM(B$33:B38)*100-100</f>
        <v>2.6786492229193613</v>
      </c>
      <c r="F50" s="3" t="s">
        <v>6</v>
      </c>
    </row>
    <row r="51" spans="1:6" ht="13.5" customHeight="1" x14ac:dyDescent="0.25">
      <c r="A51" s="56">
        <v>42552</v>
      </c>
      <c r="B51" s="57">
        <v>109.34934634862682</v>
      </c>
      <c r="C51" s="57">
        <f t="shared" si="0"/>
        <v>0.59604839691745326</v>
      </c>
      <c r="D51" s="61">
        <f>SUM(B$45:B51)/SUM(B$33:B39)*100-100</f>
        <v>2.378923763108574</v>
      </c>
      <c r="F51" s="3" t="s">
        <v>6</v>
      </c>
    </row>
    <row r="52" spans="1:6" ht="13.5" customHeight="1" x14ac:dyDescent="0.25">
      <c r="A52" s="56">
        <v>42583</v>
      </c>
      <c r="B52" s="57">
        <v>110.41413273305305</v>
      </c>
      <c r="C52" s="57">
        <f t="shared" si="0"/>
        <v>2.6896504710353497</v>
      </c>
      <c r="D52" s="61">
        <f>SUM(B$45:B52)/SUM(B$33:B40)*100-100</f>
        <v>2.4176456818527612</v>
      </c>
      <c r="F52" s="3" t="s">
        <v>5</v>
      </c>
    </row>
    <row r="53" spans="1:6" ht="13.5" customHeight="1" x14ac:dyDescent="0.25">
      <c r="A53" s="56">
        <v>42614</v>
      </c>
      <c r="B53" s="57">
        <v>109.80093398060698</v>
      </c>
      <c r="C53" s="57">
        <f t="shared" si="0"/>
        <v>2.9467510552178453</v>
      </c>
      <c r="D53" s="61">
        <f>SUM(B$45:B53)/SUM(B$33:B41)*100-100</f>
        <v>2.4758557425601992</v>
      </c>
      <c r="F53" s="3" t="s">
        <v>7</v>
      </c>
    </row>
    <row r="54" spans="1:6" ht="13.5" customHeight="1" x14ac:dyDescent="0.25">
      <c r="A54" s="56">
        <v>42644</v>
      </c>
      <c r="B54" s="57">
        <v>110.4302634365453</v>
      </c>
      <c r="C54" s="57">
        <f t="shared" si="0"/>
        <v>1.815963024847477</v>
      </c>
      <c r="D54" s="61">
        <f>SUM(B$45:B54)/SUM(B$33:B42)*100-100</f>
        <v>2.4094582120405761</v>
      </c>
      <c r="F54" s="3" t="s">
        <v>8</v>
      </c>
    </row>
    <row r="55" spans="1:6" ht="13.5" customHeight="1" x14ac:dyDescent="0.25">
      <c r="A55" s="56">
        <v>42675</v>
      </c>
      <c r="B55" s="57">
        <v>114.99779611397817</v>
      </c>
      <c r="C55" s="57">
        <f t="shared" si="0"/>
        <v>3.190080789790926</v>
      </c>
      <c r="D55" s="61">
        <f>SUM(B$45:B55)/SUM(B$33:B43)*100-100</f>
        <v>2.4826010686154376</v>
      </c>
      <c r="F55" s="3" t="s">
        <v>9</v>
      </c>
    </row>
    <row r="56" spans="1:6" ht="13.5" customHeight="1" x14ac:dyDescent="0.25">
      <c r="A56" s="58">
        <v>42705</v>
      </c>
      <c r="B56" s="59">
        <v>120.64317974224346</v>
      </c>
      <c r="C56" s="59">
        <f t="shared" si="0"/>
        <v>4.6925341916522143</v>
      </c>
      <c r="D56" s="62">
        <f>SUM(B$45:B56)/SUM(B$33:B44)*100-100</f>
        <v>2.6778027160558224</v>
      </c>
      <c r="F56" s="3" t="s">
        <v>10</v>
      </c>
    </row>
    <row r="57" spans="1:6" ht="13.5" customHeight="1" x14ac:dyDescent="0.25">
      <c r="A57" s="46">
        <v>42736</v>
      </c>
      <c r="B57" s="47">
        <v>115.40783934601126</v>
      </c>
      <c r="C57" s="47">
        <f t="shared" si="0"/>
        <v>5.1625351779220239</v>
      </c>
      <c r="D57" s="37">
        <f>SUM(B$57:B57)/SUM(B$45:B45)*100-100</f>
        <v>5.1625351779220239</v>
      </c>
      <c r="F57" s="3">
        <f>+F45+1</f>
        <v>2017</v>
      </c>
    </row>
    <row r="58" spans="1:6" ht="13.5" customHeight="1" x14ac:dyDescent="0.25">
      <c r="A58" s="36">
        <v>42767</v>
      </c>
      <c r="B58" s="37">
        <v>114.31032551013688</v>
      </c>
      <c r="C58" s="37">
        <f t="shared" si="0"/>
        <v>4.4573410553861521</v>
      </c>
      <c r="D58" s="37">
        <f>SUM(B$57:B58)/SUM(B$45:B46)*100-100</f>
        <v>4.8104365195270873</v>
      </c>
      <c r="F58" s="3" t="s">
        <v>3</v>
      </c>
    </row>
    <row r="59" spans="1:6" ht="13.5" customHeight="1" x14ac:dyDescent="0.25">
      <c r="A59" s="36">
        <v>42795</v>
      </c>
      <c r="B59" s="37">
        <v>118.08047550337146</v>
      </c>
      <c r="C59" s="37">
        <f t="shared" si="0"/>
        <v>4.541136766362456</v>
      </c>
      <c r="D59" s="37">
        <f>SUM(B$57:B59)/SUM(B$45:B47)*100-100</f>
        <v>4.7188516309114164</v>
      </c>
      <c r="F59" s="3" t="s">
        <v>4</v>
      </c>
    </row>
    <row r="60" spans="1:6" ht="13.5" customHeight="1" x14ac:dyDescent="0.25">
      <c r="A60" s="36">
        <v>42826</v>
      </c>
      <c r="B60" s="37">
        <v>114.68683042985387</v>
      </c>
      <c r="C60" s="37">
        <f t="shared" si="0"/>
        <v>2.1420601934685806</v>
      </c>
      <c r="D60" s="37">
        <f>SUM(B$57:B60)/SUM(B$45:B48)*100-100</f>
        <v>4.0678133265797669</v>
      </c>
      <c r="F60" s="3" t="s">
        <v>5</v>
      </c>
    </row>
    <row r="61" spans="1:6" ht="13.5" customHeight="1" x14ac:dyDescent="0.25">
      <c r="A61" s="36">
        <v>42856</v>
      </c>
      <c r="B61" s="37">
        <v>113.71893961517662</v>
      </c>
      <c r="C61" s="37">
        <f t="shared" si="0"/>
        <v>2.343752027379395</v>
      </c>
      <c r="D61" s="37">
        <f>SUM(B$57:B61)/SUM(B$45:B49)*100-100</f>
        <v>3.7229694383204048</v>
      </c>
      <c r="F61" s="3" t="s">
        <v>4</v>
      </c>
    </row>
    <row r="62" spans="1:6" ht="13.5" customHeight="1" x14ac:dyDescent="0.25">
      <c r="A62" s="36">
        <v>42887</v>
      </c>
      <c r="B62" s="37">
        <v>111.64283147748425</v>
      </c>
      <c r="C62" s="37">
        <f t="shared" si="0"/>
        <v>2.9982331792877375</v>
      </c>
      <c r="D62" s="37">
        <f>SUM(B$57:B62)/SUM(B$45:B50)*100-100</f>
        <v>3.6046466783732996</v>
      </c>
      <c r="F62" s="3" t="s">
        <v>6</v>
      </c>
    </row>
    <row r="63" spans="1:6" ht="13.5" customHeight="1" x14ac:dyDescent="0.25">
      <c r="A63" s="36">
        <v>42917</v>
      </c>
      <c r="B63" s="37">
        <v>113.83767749325158</v>
      </c>
      <c r="C63" s="37">
        <f t="shared" si="0"/>
        <v>4.1045797661332983</v>
      </c>
      <c r="D63" s="37">
        <f>SUM(B$57:B63)/SUM(B$45:B51)*100-100</f>
        <v>3.6753434921954664</v>
      </c>
      <c r="F63" s="3" t="s">
        <v>6</v>
      </c>
    </row>
    <row r="64" spans="1:6" ht="13.5" customHeight="1" x14ac:dyDescent="0.25">
      <c r="A64" s="36">
        <v>42948</v>
      </c>
      <c r="B64" s="37">
        <v>113.89816630618004</v>
      </c>
      <c r="C64" s="37">
        <f t="shared" si="0"/>
        <v>3.1554235738556287</v>
      </c>
      <c r="D64" s="37">
        <f>SUM(B$57:B64)/SUM(B$45:B52)*100-100</f>
        <v>3.610380409017111</v>
      </c>
      <c r="F64" s="3" t="s">
        <v>5</v>
      </c>
    </row>
    <row r="65" spans="1:6" ht="13.5" customHeight="1" x14ac:dyDescent="0.25">
      <c r="A65" s="36">
        <v>42979</v>
      </c>
      <c r="B65" s="37">
        <v>112.06495878315219</v>
      </c>
      <c r="C65" s="37">
        <f t="shared" si="0"/>
        <v>2.0619358328455348</v>
      </c>
      <c r="D65" s="37">
        <f>SUM(B$57:B65)/SUM(B$45:B53)*100-100</f>
        <v>3.4392439125767993</v>
      </c>
      <c r="F65" s="3" t="s">
        <v>7</v>
      </c>
    </row>
    <row r="66" spans="1:6" ht="13.5" customHeight="1" x14ac:dyDescent="0.25">
      <c r="A66" s="36">
        <v>43009</v>
      </c>
      <c r="B66" s="37">
        <v>113.61122770216443</v>
      </c>
      <c r="C66" s="37">
        <f t="shared" si="0"/>
        <v>2.8805185884999389</v>
      </c>
      <c r="D66" s="37">
        <f>SUM(B$57:B66)/SUM(B$45:B54)*100-100</f>
        <v>3.3833515133509167</v>
      </c>
      <c r="F66" s="3" t="s">
        <v>8</v>
      </c>
    </row>
    <row r="67" spans="1:6" ht="13.5" customHeight="1" x14ac:dyDescent="0.25">
      <c r="A67" s="36">
        <v>43040</v>
      </c>
      <c r="B67" s="37">
        <v>116.91942862336225</v>
      </c>
      <c r="C67" s="37">
        <f t="shared" si="0"/>
        <v>1.6710168145131092</v>
      </c>
      <c r="D67" s="37">
        <f>SUM(B$57:B67)/SUM(B$45:B55)*100-100</f>
        <v>3.221801395283947</v>
      </c>
      <c r="F67" s="3" t="s">
        <v>9</v>
      </c>
    </row>
    <row r="68" spans="1:6" ht="13.5" customHeight="1" x14ac:dyDescent="0.25">
      <c r="A68" s="38">
        <v>43070</v>
      </c>
      <c r="B68" s="39">
        <v>122.62856914914444</v>
      </c>
      <c r="C68" s="39">
        <f t="shared" si="0"/>
        <v>1.6456706555171934</v>
      </c>
      <c r="D68" s="39">
        <f>SUM(B$57:B68)/SUM(B$45:B56)*100-100</f>
        <v>3.0798512854564422</v>
      </c>
      <c r="F68" s="3" t="s">
        <v>10</v>
      </c>
    </row>
    <row r="69" spans="1:6" ht="15" customHeight="1" x14ac:dyDescent="0.25">
      <c r="A69" s="54">
        <v>43101</v>
      </c>
      <c r="B69" s="55">
        <v>117.72770923962506</v>
      </c>
      <c r="C69" s="55">
        <f t="shared" si="0"/>
        <v>2.0101493163375608</v>
      </c>
      <c r="D69" s="60">
        <f>SUM(B$69:B69)/SUM(B$57:B57)*100-100</f>
        <v>2.0101493163375608</v>
      </c>
      <c r="F69" s="3">
        <f>+F57+1</f>
        <v>2018</v>
      </c>
    </row>
    <row r="70" spans="1:6" ht="15" customHeight="1" x14ac:dyDescent="0.25">
      <c r="A70" s="56">
        <v>43132</v>
      </c>
      <c r="B70" s="57">
        <v>117.75273503529732</v>
      </c>
      <c r="C70" s="57">
        <f t="shared" si="0"/>
        <v>3.0114598220220898</v>
      </c>
      <c r="D70" s="61">
        <f>SUM(B$69:B70)/SUM(B$57:B58)*100-100</f>
        <v>2.5084126117682786</v>
      </c>
      <c r="F70" s="3" t="s">
        <v>3</v>
      </c>
    </row>
    <row r="71" spans="1:6" ht="15" customHeight="1" x14ac:dyDescent="0.25">
      <c r="A71" s="56">
        <v>43160</v>
      </c>
      <c r="B71" s="57">
        <v>121.73212269802583</v>
      </c>
      <c r="C71" s="57">
        <f t="shared" si="0"/>
        <v>3.0925071897683267</v>
      </c>
      <c r="D71" s="61">
        <f>SUM(B$69:B71)/SUM(B$57:B59)*100-100</f>
        <v>2.7067174856397997</v>
      </c>
      <c r="F71" s="3" t="s">
        <v>4</v>
      </c>
    </row>
    <row r="72" spans="1:6" ht="15" customHeight="1" x14ac:dyDescent="0.25">
      <c r="A72" s="56">
        <v>43191</v>
      </c>
      <c r="B72" s="57">
        <v>119.49633075200376</v>
      </c>
      <c r="C72" s="57">
        <f t="shared" si="0"/>
        <v>4.1935942462822879</v>
      </c>
      <c r="D72" s="61">
        <f>SUM(B$69:B72)/SUM(B$57:B60)*100-100</f>
        <v>3.0754321668314759</v>
      </c>
      <c r="F72" s="3" t="s">
        <v>5</v>
      </c>
    </row>
    <row r="73" spans="1:6" ht="15" customHeight="1" x14ac:dyDescent="0.25">
      <c r="A73" s="56">
        <v>43221</v>
      </c>
      <c r="B73" s="57">
        <v>118.6654518107608</v>
      </c>
      <c r="C73" s="57">
        <f t="shared" si="0"/>
        <v>4.3497698908581981</v>
      </c>
      <c r="D73" s="61">
        <f>SUM(B$69:B73)/SUM(B$57:B61)*100-100</f>
        <v>3.326933772982315</v>
      </c>
      <c r="F73" s="3" t="s">
        <v>4</v>
      </c>
    </row>
    <row r="74" spans="1:6" ht="15" customHeight="1" x14ac:dyDescent="0.25">
      <c r="A74" s="56">
        <v>43252</v>
      </c>
      <c r="B74" s="57">
        <v>116.38582210103772</v>
      </c>
      <c r="C74" s="57">
        <f t="shared" si="0"/>
        <v>4.2483611001123904</v>
      </c>
      <c r="D74" s="61">
        <f>SUM(B$69:B74)/SUM(B$57:B62)*100-100</f>
        <v>3.4764884263092313</v>
      </c>
      <c r="F74" s="3" t="s">
        <v>6</v>
      </c>
    </row>
    <row r="75" spans="1:6" ht="15" customHeight="1" x14ac:dyDescent="0.25">
      <c r="A75" s="56">
        <v>43282</v>
      </c>
      <c r="B75" s="57">
        <v>118.22175344412294</v>
      </c>
      <c r="C75" s="57">
        <f t="shared" si="0"/>
        <v>3.8511642607354162</v>
      </c>
      <c r="D75" s="61">
        <f>SUM(B$69:B75)/SUM(B$57:B63)*100-100</f>
        <v>3.5296916558737337</v>
      </c>
      <c r="F75" s="3" t="s">
        <v>6</v>
      </c>
    </row>
    <row r="76" spans="1:6" ht="15" customHeight="1" x14ac:dyDescent="0.25">
      <c r="A76" s="56">
        <v>43313</v>
      </c>
      <c r="B76" s="57">
        <v>118.01003804015549</v>
      </c>
      <c r="C76" s="57">
        <f t="shared" si="0"/>
        <v>3.610129879459123</v>
      </c>
      <c r="D76" s="61">
        <f>SUM(B$69:B76)/SUM(B$57:B64)*100-100</f>
        <v>3.5396981384208317</v>
      </c>
      <c r="F76" s="3" t="s">
        <v>5</v>
      </c>
    </row>
    <row r="77" spans="1:6" ht="15" customHeight="1" x14ac:dyDescent="0.25">
      <c r="A77" s="56">
        <v>43344</v>
      </c>
      <c r="B77" s="57">
        <v>115.44698369291507</v>
      </c>
      <c r="C77" s="57">
        <f t="shared" si="0"/>
        <v>3.0179147402420057</v>
      </c>
      <c r="D77" s="61">
        <f>SUM(B$69:B77)/SUM(B$57:B65)*100-100</f>
        <v>3.4827976895505799</v>
      </c>
      <c r="F77" s="3" t="s">
        <v>7</v>
      </c>
    </row>
    <row r="78" spans="1:6" ht="15" customHeight="1" x14ac:dyDescent="0.25">
      <c r="A78" s="56">
        <v>43374</v>
      </c>
      <c r="B78" s="57">
        <v>118.05163006082665</v>
      </c>
      <c r="C78" s="57">
        <f t="shared" si="0"/>
        <v>3.9084186030476502</v>
      </c>
      <c r="D78" s="61">
        <f>SUM(B$69:B78)/SUM(B$57:B66)*100-100</f>
        <v>3.5251678290074437</v>
      </c>
      <c r="F78" s="3" t="s">
        <v>8</v>
      </c>
    </row>
    <row r="79" spans="1:6" ht="15" customHeight="1" x14ac:dyDescent="0.25">
      <c r="A79" s="56">
        <v>43405</v>
      </c>
      <c r="B79" s="57">
        <v>121.16405754701017</v>
      </c>
      <c r="C79" s="57">
        <f t="shared" si="0"/>
        <v>3.630388014742465</v>
      </c>
      <c r="D79" s="61">
        <f>SUM(B$69:B79)/SUM(B$57:B67)*100-100</f>
        <v>3.5349456801092316</v>
      </c>
      <c r="F79" s="3" t="s">
        <v>9</v>
      </c>
    </row>
    <row r="80" spans="1:6" ht="15" customHeight="1" x14ac:dyDescent="0.25">
      <c r="A80" s="58">
        <v>43435</v>
      </c>
      <c r="B80" s="59">
        <v>125.19499210583564</v>
      </c>
      <c r="C80" s="59">
        <f t="shared" si="0"/>
        <v>2.0928426177507049</v>
      </c>
      <c r="D80" s="62">
        <f>SUM(B$69:B80)/SUM(B$57:B68)*100-100</f>
        <v>3.4068734726748033</v>
      </c>
      <c r="F80" s="3" t="s">
        <v>10</v>
      </c>
    </row>
    <row r="81" spans="1:6" ht="15" customHeight="1" x14ac:dyDescent="0.25">
      <c r="A81" s="46">
        <v>43466</v>
      </c>
      <c r="B81" s="47">
        <v>121.91699892049751</v>
      </c>
      <c r="C81" s="47">
        <f t="shared" si="0"/>
        <v>3.5584568050547034</v>
      </c>
      <c r="D81" s="37">
        <f>SUM(B$81:B81)/SUM(B$69:B69)*100-100</f>
        <v>3.5584568050547034</v>
      </c>
      <c r="F81" s="3">
        <f>IF(B81=0,"",IF(B81="","",IF(B81&gt;0,F69+1,"")))</f>
        <v>2019</v>
      </c>
    </row>
    <row r="82" spans="1:6" ht="15" customHeight="1" x14ac:dyDescent="0.25">
      <c r="A82" s="36">
        <v>43497</v>
      </c>
      <c r="B82" s="37">
        <v>122.67321699705663</v>
      </c>
      <c r="C82" s="37">
        <f t="shared" si="0"/>
        <v>4.1786561987578068</v>
      </c>
      <c r="D82" s="37">
        <f>SUM(B$81:B82)/SUM(B$69:B70)*100-100</f>
        <v>3.8685894578983238</v>
      </c>
      <c r="F82" s="3" t="str">
        <f>IF(B82=0,"",IF(B82="","",IF(B82&gt;0,"f","")))</f>
        <v>f</v>
      </c>
    </row>
    <row r="83" spans="1:6" ht="15" customHeight="1" x14ac:dyDescent="0.25">
      <c r="A83" s="36">
        <v>43525</v>
      </c>
      <c r="B83" s="37">
        <v>125.94189084123096</v>
      </c>
      <c r="C83" s="37">
        <f t="shared" si="0"/>
        <v>3.4582228995119664</v>
      </c>
      <c r="D83" s="37">
        <f>SUM(B$81:B83)/SUM(B$69:B71)*100-100</f>
        <v>3.7287433358540198</v>
      </c>
      <c r="F83" s="3" t="str">
        <f>IF(B83=0,"",IF(B83="","",IF(B83&gt;0,"m","")))</f>
        <v>m</v>
      </c>
    </row>
    <row r="84" spans="1:6" ht="15" customHeight="1" x14ac:dyDescent="0.25">
      <c r="A84" s="36">
        <v>43556</v>
      </c>
      <c r="B84" s="37">
        <v>123.97215052677339</v>
      </c>
      <c r="C84" s="37">
        <f t="shared" si="0"/>
        <v>3.7455708862379282</v>
      </c>
      <c r="D84" s="37">
        <f>SUM(B$81:B84)/SUM(B$69:B72)*100-100</f>
        <v>3.7329614877198907</v>
      </c>
      <c r="F84" s="3" t="str">
        <f>IF(B84=0,"",IF(B84="","",IF(B84&gt;0,"a","")))</f>
        <v>a</v>
      </c>
    </row>
    <row r="85" spans="1:6" ht="15" customHeight="1" x14ac:dyDescent="0.25">
      <c r="A85" s="36">
        <v>43586</v>
      </c>
      <c r="B85" s="37">
        <v>123.67966618088448</v>
      </c>
      <c r="C85" s="37">
        <f t="shared" ref="C85:C148" si="1">IFERROR(IF(B85/B73*100-100=-100,"",B85/B73*100-100),"")</f>
        <v>4.225504806672788</v>
      </c>
      <c r="D85" s="37">
        <f>SUM(B$81:B85)/SUM(B$69:B73)*100-100</f>
        <v>3.8311314467137407</v>
      </c>
      <c r="F85" s="3" t="str">
        <f>IF(B85=0,"",IF(B85="","",IF(B85&gt;0,"m","")))</f>
        <v>m</v>
      </c>
    </row>
    <row r="86" spans="1:6" ht="15" customHeight="1" x14ac:dyDescent="0.25">
      <c r="A86" s="36">
        <v>43617</v>
      </c>
      <c r="B86" s="37">
        <v>120.49431105879401</v>
      </c>
      <c r="C86" s="37">
        <f t="shared" si="1"/>
        <v>3.5300596615536222</v>
      </c>
      <c r="D86" s="37">
        <f>SUM(B$81:B86)/SUM(B$69:B74)*100-100</f>
        <v>3.7819006964924853</v>
      </c>
      <c r="F86" s="3" t="str">
        <f>IF(B86=0,"",IF(B86="","",IF(B86&gt;0,"j","")))</f>
        <v>j</v>
      </c>
    </row>
    <row r="87" spans="1:6" ht="15" customHeight="1" x14ac:dyDescent="0.25">
      <c r="A87" s="36">
        <v>43647</v>
      </c>
      <c r="B87" s="37">
        <v>123.03684594537206</v>
      </c>
      <c r="C87" s="37">
        <f t="shared" si="1"/>
        <v>4.0729327395105486</v>
      </c>
      <c r="D87" s="37">
        <f>SUM(B$81:B87)/SUM(B$69:B75)*100-100</f>
        <v>3.8233549949468397</v>
      </c>
      <c r="F87" s="3" t="str">
        <f>IF(B87=0,"",IF(B87="","",IF(B87&gt;0,"j","")))</f>
        <v>j</v>
      </c>
    </row>
    <row r="88" spans="1:6" ht="15" customHeight="1" x14ac:dyDescent="0.25">
      <c r="A88" s="36">
        <v>43678</v>
      </c>
      <c r="B88" s="37">
        <v>121.98891128550669</v>
      </c>
      <c r="C88" s="37">
        <f t="shared" si="1"/>
        <v>3.3716396600069771</v>
      </c>
      <c r="D88" s="37">
        <f>SUM(B$81:B88)/SUM(B$69:B76)*100-100</f>
        <v>3.767123564794133</v>
      </c>
      <c r="F88" s="3" t="str">
        <f>IF(B88=0,"",IF(B88="","",IF(B88&gt;0,"a","")))</f>
        <v>a</v>
      </c>
    </row>
    <row r="89" spans="1:6" ht="15" customHeight="1" x14ac:dyDescent="0.25">
      <c r="A89" s="36">
        <v>43709</v>
      </c>
      <c r="B89" s="37">
        <v>120.84220371812476</v>
      </c>
      <c r="C89" s="37">
        <f t="shared" si="1"/>
        <v>4.6733313011977771</v>
      </c>
      <c r="D89" s="37">
        <f>SUM(B$81:B89)/SUM(B$69:B77)*100-100</f>
        <v>3.8655015206518186</v>
      </c>
      <c r="F89" s="3" t="str">
        <f>IF(B89=0,"",IF(B89="","",IF(B89&gt;0,"s","")))</f>
        <v>s</v>
      </c>
    </row>
    <row r="90" spans="1:6" ht="15" customHeight="1" x14ac:dyDescent="0.25">
      <c r="A90" s="36">
        <v>43739</v>
      </c>
      <c r="B90" s="37">
        <v>122.92764246989017</v>
      </c>
      <c r="C90" s="37">
        <f t="shared" si="1"/>
        <v>4.1304066759189482</v>
      </c>
      <c r="D90" s="37">
        <f>SUM(B$81:B90)/SUM(B$69:B78)*100-100</f>
        <v>3.8919701916703389</v>
      </c>
      <c r="F90" s="3" t="str">
        <f>IF(B90=0,"",IF(B90="","",IF(B90&gt;0,"o","")))</f>
        <v>o</v>
      </c>
    </row>
    <row r="91" spans="1:6" ht="15" customHeight="1" x14ac:dyDescent="0.25">
      <c r="A91" s="36">
        <v>43770</v>
      </c>
      <c r="B91" s="37">
        <v>127.07390313992327</v>
      </c>
      <c r="C91" s="37">
        <f t="shared" si="1"/>
        <v>4.8775566884760053</v>
      </c>
      <c r="D91" s="37">
        <f>SUM(B$81:B91)/SUM(B$69:B79)*100-100</f>
        <v>3.983642731621444</v>
      </c>
      <c r="F91" s="3" t="str">
        <f>IF(B91=0,"",IF(B91="","",IF(B91&gt;0,"n","")))</f>
        <v>n</v>
      </c>
    </row>
    <row r="92" spans="1:6" ht="15" customHeight="1" x14ac:dyDescent="0.25">
      <c r="A92" s="38">
        <v>43800</v>
      </c>
      <c r="B92" s="39">
        <v>130.67142597931866</v>
      </c>
      <c r="C92" s="39">
        <f t="shared" si="1"/>
        <v>4.3743234304878627</v>
      </c>
      <c r="D92" s="39">
        <f>SUM(B$81:B92)/SUM(B$69:B80)*100-100</f>
        <v>4.0178979263574917</v>
      </c>
      <c r="F92" s="3" t="str">
        <f>IF(B92=0,"",IF(B92="","",IF(B92&gt;0,"d","")))</f>
        <v>d</v>
      </c>
    </row>
    <row r="93" spans="1:6" ht="15" customHeight="1" x14ac:dyDescent="0.25">
      <c r="A93" s="54">
        <v>43831</v>
      </c>
      <c r="B93" s="55">
        <v>127.12903882687327</v>
      </c>
      <c r="C93" s="55">
        <f t="shared" si="1"/>
        <v>4.2750723463711182</v>
      </c>
      <c r="D93" s="60">
        <f>SUM(B$93:B93)/SUM(B$81:B81)*100-100</f>
        <v>4.2750723463711182</v>
      </c>
      <c r="F93" s="3">
        <f>IF(B93=0,"",IF(B93="","",IF(B93&gt;0,F81+1,"")))</f>
        <v>2020</v>
      </c>
    </row>
    <row r="94" spans="1:6" ht="15" customHeight="1" x14ac:dyDescent="0.25">
      <c r="A94" s="56">
        <v>43862</v>
      </c>
      <c r="B94" s="57">
        <v>125.52438016561466</v>
      </c>
      <c r="C94" s="57">
        <f t="shared" si="1"/>
        <v>2.3241936898307927</v>
      </c>
      <c r="D94" s="61">
        <f>SUM(B$93:B94)/SUM(B$81:B82)*100-100</f>
        <v>3.2966171785267591</v>
      </c>
      <c r="F94" s="3" t="str">
        <f>IF(B94=0,"",IF(B94="","",IF(B94&gt;0,"f","")))</f>
        <v>f</v>
      </c>
    </row>
    <row r="95" spans="1:6" ht="15" customHeight="1" x14ac:dyDescent="0.25">
      <c r="A95" s="56">
        <v>43891</v>
      </c>
      <c r="B95" s="57">
        <v>120.91434692721434</v>
      </c>
      <c r="C95" s="57">
        <f t="shared" si="1"/>
        <v>-3.9919552425607208</v>
      </c>
      <c r="D95" s="61">
        <f>SUM(B$93:B95)/SUM(B$81:B83)*100-100</f>
        <v>0.81927020777538928</v>
      </c>
      <c r="F95" s="3" t="str">
        <f>IF(B95=0,"",IF(B95="","",IF(B95&gt;0,"m","")))</f>
        <v>m</v>
      </c>
    </row>
    <row r="96" spans="1:6" ht="15" customHeight="1" x14ac:dyDescent="0.25">
      <c r="A96" s="56">
        <v>43922</v>
      </c>
      <c r="B96" s="57">
        <v>112.09144879579395</v>
      </c>
      <c r="C96" s="57">
        <f t="shared" si="1"/>
        <v>-9.5833634251699493</v>
      </c>
      <c r="D96" s="61">
        <f>SUM(B$93:B96)/SUM(B$81:B84)*100-100</f>
        <v>-1.7886686392983933</v>
      </c>
      <c r="F96" s="3" t="str">
        <f>IF(B96=0,"",IF(B96="","",IF(B96&gt;0,"a","")))</f>
        <v>a</v>
      </c>
    </row>
    <row r="97" spans="1:6" ht="15" customHeight="1" x14ac:dyDescent="0.25">
      <c r="A97" s="56">
        <v>43952</v>
      </c>
      <c r="B97" s="57">
        <v>110.96716785644723</v>
      </c>
      <c r="C97" s="57">
        <f t="shared" si="1"/>
        <v>-10.278567784816715</v>
      </c>
      <c r="D97" s="61">
        <f>SUM(B$93:B97)/SUM(B$81:B85)*100-100</f>
        <v>-3.4872373861837787</v>
      </c>
      <c r="F97" s="3" t="str">
        <f>IF(B97=0,"",IF(B97="","",IF(B97&gt;0,"m","")))</f>
        <v>m</v>
      </c>
    </row>
    <row r="98" spans="1:6" ht="15" customHeight="1" x14ac:dyDescent="0.25">
      <c r="A98" s="56">
        <v>43983</v>
      </c>
      <c r="B98" s="57">
        <v>111.00521977807013</v>
      </c>
      <c r="C98" s="57">
        <f t="shared" si="1"/>
        <v>-7.8751363424068899</v>
      </c>
      <c r="D98" s="61">
        <f>SUM(B$93:B98)/SUM(B$81:B86)*100-100</f>
        <v>-4.202998101761807</v>
      </c>
      <c r="F98" s="3" t="str">
        <f>IF(B98=0,"",IF(B98="","",IF(B98&gt;0,"j","")))</f>
        <v>j</v>
      </c>
    </row>
    <row r="99" spans="1:6" ht="15" customHeight="1" x14ac:dyDescent="0.25">
      <c r="A99" s="56">
        <v>44013</v>
      </c>
      <c r="B99" s="57">
        <v>118.24840128627154</v>
      </c>
      <c r="C99" s="57">
        <f t="shared" si="1"/>
        <v>-3.8918785850757018</v>
      </c>
      <c r="D99" s="61">
        <f>SUM(B$93:B99)/SUM(B$81:B87)*100-100</f>
        <v>-4.1585760359158712</v>
      </c>
      <c r="F99" s="3" t="str">
        <f>IF(B99=0,"",IF(B99="","",IF(B99&gt;0,"j","")))</f>
        <v>j</v>
      </c>
    </row>
    <row r="100" spans="1:6" ht="15" customHeight="1" x14ac:dyDescent="0.25">
      <c r="A100" s="56">
        <v>44044</v>
      </c>
      <c r="B100" s="57">
        <v>120.63006293879852</v>
      </c>
      <c r="C100" s="57">
        <f t="shared" si="1"/>
        <v>-1.1139113648845296</v>
      </c>
      <c r="D100" s="61">
        <f>SUM(B$93:B100)/SUM(B$81:B88)*100-100</f>
        <v>-3.7810078532499602</v>
      </c>
      <c r="F100" s="3" t="str">
        <f>IF(B100=0,"",IF(B100="","",IF(B100&gt;0,"a","")))</f>
        <v>a</v>
      </c>
    </row>
    <row r="101" spans="1:6" ht="15" customHeight="1" x14ac:dyDescent="0.25">
      <c r="A101" s="56">
        <v>44075</v>
      </c>
      <c r="B101" s="57">
        <v>121.82971348630379</v>
      </c>
      <c r="C101" s="57">
        <f>IFERROR(IF(B101/B89*100-100=-100,"",B101/B89*100-100),"")</f>
        <v>0.81718947337509462</v>
      </c>
      <c r="D101" s="61">
        <f>SUM(B$93:B101)/SUM(B$81:B89)*100-100</f>
        <v>-3.2779448755701708</v>
      </c>
      <c r="F101" s="3" t="str">
        <f>IF(B101=0,"",IF(B101="","",IF(B101&gt;0,"s","")))</f>
        <v>s</v>
      </c>
    </row>
    <row r="102" spans="1:6" ht="15" customHeight="1" x14ac:dyDescent="0.25">
      <c r="A102" s="56">
        <v>44105</v>
      </c>
      <c r="B102" s="57">
        <v>125.69998804553262</v>
      </c>
      <c r="C102" s="57">
        <f t="shared" si="1"/>
        <v>2.2552662037112583</v>
      </c>
      <c r="D102" s="61">
        <f>SUM(B$93:B102)/SUM(B$81:B90)*100-100</f>
        <v>-2.7238111969220142</v>
      </c>
      <c r="F102" s="3" t="str">
        <f>IF(B102=0,"",IF(B102="","",IF(B102&gt;0,"o","")))</f>
        <v>o</v>
      </c>
    </row>
    <row r="103" spans="1:6" ht="15" customHeight="1" x14ac:dyDescent="0.25">
      <c r="A103" s="56">
        <v>44136</v>
      </c>
      <c r="B103" s="57">
        <v>128.6944639542528</v>
      </c>
      <c r="C103" s="57">
        <f t="shared" si="1"/>
        <v>1.2752900275244485</v>
      </c>
      <c r="D103" s="61">
        <f>SUM(B$93:B103)/SUM(B$81:B91)*100-100</f>
        <v>-2.3486443524995764</v>
      </c>
      <c r="F103" s="3" t="str">
        <f>IF(B103=0,"",IF(B103="","",IF(B103&gt;0,"n","")))</f>
        <v>n</v>
      </c>
    </row>
    <row r="104" spans="1:6" ht="15" customHeight="1" x14ac:dyDescent="0.25">
      <c r="A104" s="58">
        <v>44166</v>
      </c>
      <c r="B104" s="59">
        <v>135.96557691734679</v>
      </c>
      <c r="C104" s="59">
        <f t="shared" si="1"/>
        <v>4.0514985570495412</v>
      </c>
      <c r="D104" s="62">
        <f>SUM(B$93:B104)/SUM(B$81:B92)*100-100</f>
        <v>-1.7855518345678263</v>
      </c>
      <c r="F104" s="3" t="str">
        <f>IF(B104=0,"",IF(B104="","",IF(B104&gt;0,"d","")))</f>
        <v>d</v>
      </c>
    </row>
    <row r="105" spans="1:6" ht="15" customHeight="1" x14ac:dyDescent="0.25">
      <c r="A105" s="46">
        <v>44197</v>
      </c>
      <c r="B105" s="47">
        <v>128.84074405638867</v>
      </c>
      <c r="C105" s="47">
        <f t="shared" si="1"/>
        <v>1.3464313466936773</v>
      </c>
      <c r="D105" s="37">
        <f>SUM(B$105:B105)/SUM(B$93:B93)*100-100</f>
        <v>1.3464313466936773</v>
      </c>
      <c r="F105" s="3">
        <f>IF(B105=0,"",IF(B105="","",IF(B105&gt;0,F93+1,"")))</f>
        <v>2021</v>
      </c>
    </row>
    <row r="106" spans="1:6" ht="15" customHeight="1" x14ac:dyDescent="0.25">
      <c r="A106" s="36">
        <v>44228</v>
      </c>
      <c r="B106" s="37">
        <v>128.52549346327518</v>
      </c>
      <c r="C106" s="37">
        <f t="shared" si="1"/>
        <v>2.3908608779433109</v>
      </c>
      <c r="D106" s="37">
        <f>SUM(B$105:B106)/SUM(B$93:B94)*100-100</f>
        <v>1.865329408946593</v>
      </c>
      <c r="F106" s="3" t="str">
        <f>IF(B106=0,"",IF(B106="","",IF(B106&gt;0,"f","")))</f>
        <v>f</v>
      </c>
    </row>
    <row r="107" spans="1:6" ht="15" customHeight="1" x14ac:dyDescent="0.25">
      <c r="A107" s="36">
        <v>44256</v>
      </c>
      <c r="B107" s="37">
        <v>132.98327508838213</v>
      </c>
      <c r="C107" s="37">
        <f t="shared" si="1"/>
        <v>9.9813863845560178</v>
      </c>
      <c r="D107" s="37">
        <f>SUM(B$105:B107)/SUM(B$93:B95)*100-100</f>
        <v>4.4922898117368391</v>
      </c>
      <c r="F107" s="3" t="str">
        <f>IF(B107=0,"",IF(B107="","",IF(B107&gt;0,"m","")))</f>
        <v>m</v>
      </c>
    </row>
    <row r="108" spans="1:6" ht="15" customHeight="1" x14ac:dyDescent="0.25">
      <c r="A108" s="36">
        <v>44287</v>
      </c>
      <c r="B108" s="37">
        <v>129.41249080637508</v>
      </c>
      <c r="C108" s="37">
        <f t="shared" si="1"/>
        <v>15.452598924059103</v>
      </c>
      <c r="D108" s="37">
        <f>SUM(B$105:B108)/SUM(B$93:B96)*100-100</f>
        <v>7.0219585391585042</v>
      </c>
      <c r="F108" s="3" t="str">
        <f>IF(B108=0,"",IF(B108="","",IF(B108&gt;0,"a","")))</f>
        <v>a</v>
      </c>
    </row>
    <row r="109" spans="1:6" ht="15" customHeight="1" x14ac:dyDescent="0.25">
      <c r="A109" s="36">
        <v>44317</v>
      </c>
      <c r="B109" s="37">
        <v>129.44354559823773</v>
      </c>
      <c r="C109" s="37">
        <f t="shared" si="1"/>
        <v>16.650310266269457</v>
      </c>
      <c r="D109" s="37">
        <f>SUM(B$105:B109)/SUM(B$93:B97)*100-100</f>
        <v>8.8127457947897909</v>
      </c>
      <c r="F109" s="3" t="str">
        <f>IF(B109=0,"",IF(B109="","",IF(B109&gt;0,"m","")))</f>
        <v>m</v>
      </c>
    </row>
    <row r="110" spans="1:6" ht="15" customHeight="1" x14ac:dyDescent="0.25">
      <c r="A110" s="36">
        <v>44348</v>
      </c>
      <c r="B110" s="37">
        <v>127.13367871062864</v>
      </c>
      <c r="C110" s="37">
        <f t="shared" si="1"/>
        <v>14.529459934229877</v>
      </c>
      <c r="D110" s="37">
        <f>SUM(B$105:B110)/SUM(B$93:B98)*100-100</f>
        <v>9.7095190696824289</v>
      </c>
      <c r="F110" s="3" t="str">
        <f>IF(B110=0,"",IF(B110="","",IF(B110&gt;0,"j","")))</f>
        <v>j</v>
      </c>
    </row>
    <row r="111" spans="1:6" ht="15" customHeight="1" x14ac:dyDescent="0.25">
      <c r="A111" s="36">
        <v>44378</v>
      </c>
      <c r="B111" s="37">
        <v>130.99508211640651</v>
      </c>
      <c r="C111" s="37">
        <f t="shared" si="1"/>
        <v>10.779579843346966</v>
      </c>
      <c r="D111" s="37">
        <f>SUM(B$105:B111)/SUM(B$93:B99)*100-100</f>
        <v>9.8627289490933236</v>
      </c>
      <c r="F111" s="3" t="str">
        <f>IF(B111=0,"",IF(B111="","",IF(B111&gt;0,"j","")))</f>
        <v>j</v>
      </c>
    </row>
    <row r="112" spans="1:6" ht="15" customHeight="1" x14ac:dyDescent="0.25">
      <c r="A112" s="36">
        <v>44409</v>
      </c>
      <c r="B112" s="37">
        <v>129.96799156435651</v>
      </c>
      <c r="C112" s="37">
        <f t="shared" si="1"/>
        <v>7.7409630717805129</v>
      </c>
      <c r="D112" s="37">
        <f>SUM(B$105:B112)/SUM(B$93:B100)*100-100</f>
        <v>9.5923158173579282</v>
      </c>
      <c r="F112" s="3" t="str">
        <f>IF(B112=0,"",IF(B112="","",IF(B112&gt;0,"a","")))</f>
        <v>a</v>
      </c>
    </row>
    <row r="113" spans="1:6" ht="15" customHeight="1" x14ac:dyDescent="0.25">
      <c r="A113" s="36">
        <v>44440</v>
      </c>
      <c r="B113" s="37">
        <v>129.12203171327329</v>
      </c>
      <c r="C113" s="37">
        <f t="shared" si="1"/>
        <v>5.9856647596805601</v>
      </c>
      <c r="D113" s="37">
        <f>SUM(B$105:B113)/SUM(B$93:B101)*100-100</f>
        <v>9.1810260075030072</v>
      </c>
      <c r="F113" s="3" t="str">
        <f>IF(B113=0,"",IF(B113="","",IF(B113&gt;0,"s","")))</f>
        <v>s</v>
      </c>
    </row>
    <row r="114" spans="1:6" ht="15" customHeight="1" x14ac:dyDescent="0.25">
      <c r="A114" s="36">
        <v>44470</v>
      </c>
      <c r="B114" s="37">
        <v>131.42637685800727</v>
      </c>
      <c r="C114" s="37">
        <f t="shared" si="1"/>
        <v>4.555600124958147</v>
      </c>
      <c r="D114" s="37">
        <f>SUM(B$105:B114)/SUM(B$93:B102)*100-100</f>
        <v>8.6940941701629839</v>
      </c>
      <c r="F114" s="3" t="str">
        <f>IF(B114=0,"",IF(B114="","",IF(B114&gt;0,"o","")))</f>
        <v>o</v>
      </c>
    </row>
    <row r="115" spans="1:6" ht="15" customHeight="1" x14ac:dyDescent="0.25">
      <c r="A115" s="36">
        <v>44501</v>
      </c>
      <c r="B115" s="37">
        <v>136.69536982578202</v>
      </c>
      <c r="C115" s="37">
        <f t="shared" si="1"/>
        <v>6.2169775029121013</v>
      </c>
      <c r="D115" s="37">
        <f>SUM(B$105:B115)/SUM(B$93:B103)*100-100</f>
        <v>8.4530849077450512</v>
      </c>
      <c r="F115" s="3" t="str">
        <f>IF(B115=0,"",IF(B115="","",IF(B115&gt;0,"n","")))</f>
        <v>n</v>
      </c>
    </row>
    <row r="116" spans="1:6" ht="15" customHeight="1" x14ac:dyDescent="0.25">
      <c r="A116" s="38">
        <v>44531</v>
      </c>
      <c r="B116" s="39">
        <v>141.45804893202541</v>
      </c>
      <c r="C116" s="39">
        <f t="shared" si="1"/>
        <v>4.0396048317564066</v>
      </c>
      <c r="D116" s="39">
        <f>SUM(B$105:B116)/SUM(B$93:B104)*100-100</f>
        <v>8.0417039223967208</v>
      </c>
      <c r="F116" s="3" t="str">
        <f>IF(B116=0,"",IF(B116="","",IF(B116&gt;0,"d","")))</f>
        <v>d</v>
      </c>
    </row>
    <row r="117" spans="1:6" ht="15" customHeight="1" x14ac:dyDescent="0.25">
      <c r="A117" s="54">
        <v>44562</v>
      </c>
      <c r="B117" s="55">
        <v>134.82555409570705</v>
      </c>
      <c r="C117" s="55">
        <f t="shared" si="1"/>
        <v>4.6451222267849204</v>
      </c>
      <c r="D117" s="60">
        <f>SUM(B$117:B117)/SUM(B$105:B105)*100-100</f>
        <v>4.6451222267849204</v>
      </c>
      <c r="F117" s="3">
        <f>IF(B117=0,"",IF(B117="","",IF(B117&gt;0,F105+1,"")))</f>
        <v>2022</v>
      </c>
    </row>
    <row r="118" spans="1:6" ht="15" customHeight="1" x14ac:dyDescent="0.25">
      <c r="A118" s="56">
        <v>44593</v>
      </c>
      <c r="B118" s="57">
        <v>134.26048807554159</v>
      </c>
      <c r="C118" s="57">
        <f t="shared" si="1"/>
        <v>4.462145569513126</v>
      </c>
      <c r="D118" s="61">
        <f>SUM(B$117:B118)/SUM(B$105:B106)*100-100</f>
        <v>4.5537459631585904</v>
      </c>
      <c r="F118" s="3" t="str">
        <f>IF(B118=0,"",IF(B118="","",IF(B118&gt;0,"f","")))</f>
        <v>f</v>
      </c>
    </row>
    <row r="119" spans="1:6" ht="15" customHeight="1" x14ac:dyDescent="0.25">
      <c r="A119" s="56">
        <v>44621</v>
      </c>
      <c r="B119" s="57">
        <v>139.05766357722547</v>
      </c>
      <c r="C119" s="57">
        <f t="shared" si="1"/>
        <v>4.5677837944705857</v>
      </c>
      <c r="D119" s="61">
        <f>SUM(B$117:B119)/SUM(B$105:B107)*100-100</f>
        <v>4.5585283356804069</v>
      </c>
      <c r="F119" s="3" t="str">
        <f>IF(B119=0,"",IF(B119="","",IF(B119&gt;0,"m","")))</f>
        <v>m</v>
      </c>
    </row>
    <row r="120" spans="1:6" ht="15" customHeight="1" x14ac:dyDescent="0.25">
      <c r="A120" s="56">
        <v>44652</v>
      </c>
      <c r="B120" s="57">
        <v>135.76717570804644</v>
      </c>
      <c r="C120" s="57">
        <f t="shared" si="1"/>
        <v>4.9104107818920966</v>
      </c>
      <c r="D120" s="61">
        <f>SUM(B$117:B120)/SUM(B$105:B108)*100-100</f>
        <v>4.6461414808048005</v>
      </c>
      <c r="F120" s="3" t="str">
        <f>IF(B120=0,"",IF(B120="","",IF(B120&gt;0,"a","")))</f>
        <v>a</v>
      </c>
    </row>
    <row r="121" spans="1:6" ht="15" customHeight="1" x14ac:dyDescent="0.25">
      <c r="A121" s="56">
        <v>44682</v>
      </c>
      <c r="B121" s="57">
        <v>136.11128851769564</v>
      </c>
      <c r="C121" s="57">
        <f t="shared" si="1"/>
        <v>5.1510818006739356</v>
      </c>
      <c r="D121" s="61">
        <f>SUM(B$117:B121)/SUM(B$105:B109)*100-100</f>
        <v>4.746820326539833</v>
      </c>
      <c r="F121" s="3" t="str">
        <f>IF(B121=0,"",IF(B121="","",IF(B121&gt;0,"m","")))</f>
        <v>m</v>
      </c>
    </row>
    <row r="122" spans="1:6" ht="15" customHeight="1" x14ac:dyDescent="0.25">
      <c r="A122" s="56">
        <v>44713</v>
      </c>
      <c r="B122" s="57">
        <v>132.56541743317678</v>
      </c>
      <c r="C122" s="57">
        <f t="shared" si="1"/>
        <v>4.2724624801516313</v>
      </c>
      <c r="D122" s="61">
        <f>SUM(B$117:B122)/SUM(B$105:B110)*100-100</f>
        <v>4.6691392615066434</v>
      </c>
      <c r="F122" s="3" t="str">
        <f>IF(B122=0,"",IF(B122="","",IF(B122&gt;0,"j","")))</f>
        <v>j</v>
      </c>
    </row>
    <row r="123" spans="1:6" ht="15" customHeight="1" x14ac:dyDescent="0.25">
      <c r="A123" s="56">
        <v>44743</v>
      </c>
      <c r="B123" s="57">
        <v>135.54291019393125</v>
      </c>
      <c r="C123" s="57">
        <f t="shared" si="1"/>
        <v>3.4717548201415696</v>
      </c>
      <c r="D123" s="61">
        <f>SUM(B$117:B123)/SUM(B$105:B111)*100-100</f>
        <v>4.4962686100604117</v>
      </c>
      <c r="F123" s="3" t="str">
        <f>IF(B123=0,"",IF(B123="","",IF(B123&gt;0,"j","")))</f>
        <v>j</v>
      </c>
    </row>
    <row r="124" spans="1:6" ht="15" customHeight="1" x14ac:dyDescent="0.25">
      <c r="A124" s="56">
        <v>44774</v>
      </c>
      <c r="B124" s="57">
        <v>136.03379226199277</v>
      </c>
      <c r="C124" s="57">
        <f t="shared" si="1"/>
        <v>4.6671496763359954</v>
      </c>
      <c r="D124" s="61">
        <f>SUM(B$117:B124)/SUM(B$105:B112)*100-100</f>
        <v>4.5176790214227935</v>
      </c>
      <c r="F124" s="3" t="str">
        <f>IF(B124=0,"",IF(B124="","",IF(B124&gt;0,"a","")))</f>
        <v>a</v>
      </c>
    </row>
    <row r="125" spans="1:6" ht="15" customHeight="1" x14ac:dyDescent="0.25">
      <c r="A125" s="56">
        <v>44805</v>
      </c>
      <c r="B125" s="57">
        <v>134.06161551800042</v>
      </c>
      <c r="C125" s="57">
        <f t="shared" si="1"/>
        <v>3.8255158621542762</v>
      </c>
      <c r="D125" s="61">
        <f>SUM(B$117:B125)/SUM(B$105:B113)*100-100</f>
        <v>4.4410572373392938</v>
      </c>
      <c r="F125" s="3" t="str">
        <f>IF(B125=0,"",IF(B125="","",IF(B125&gt;0,"s","")))</f>
        <v>s</v>
      </c>
    </row>
    <row r="126" spans="1:6" ht="15" customHeight="1" x14ac:dyDescent="0.25">
      <c r="A126" s="56">
        <v>44835</v>
      </c>
      <c r="B126" s="57">
        <v>136.29794130269693</v>
      </c>
      <c r="C126" s="57">
        <f t="shared" si="1"/>
        <v>3.7066870145502548</v>
      </c>
      <c r="D126" s="61">
        <f>SUM(B$117:B126)/SUM(B$105:B114)*100-100</f>
        <v>4.3666915056632831</v>
      </c>
      <c r="F126" s="3" t="str">
        <f>IF(B126=0,"",IF(B126="","",IF(B126&gt;0,"o","")))</f>
        <v>o</v>
      </c>
    </row>
    <row r="127" spans="1:6" ht="15" customHeight="1" x14ac:dyDescent="0.25">
      <c r="A127" s="56">
        <v>44866</v>
      </c>
      <c r="B127" s="57">
        <v>141.23693357412827</v>
      </c>
      <c r="C127" s="57">
        <f t="shared" si="1"/>
        <v>3.3223976453148794</v>
      </c>
      <c r="D127" s="61">
        <f>SUM(B$117:B127)/SUM(B$105:B115)*100-100</f>
        <v>4.2671825826268588</v>
      </c>
      <c r="F127" s="3" t="str">
        <f>IF(B127=0,"",IF(B127="","",IF(B127&gt;0,"n","")))</f>
        <v>n</v>
      </c>
    </row>
    <row r="128" spans="1:6" ht="15" customHeight="1" x14ac:dyDescent="0.25">
      <c r="A128" s="58">
        <v>44896</v>
      </c>
      <c r="B128" s="59">
        <v>146.19152594584074</v>
      </c>
      <c r="C128" s="59">
        <f t="shared" si="1"/>
        <v>3.3462055001832312</v>
      </c>
      <c r="D128" s="62">
        <f>SUM(B$117:B128)/SUM(B$105:B116)*100-100</f>
        <v>4.1845180649277154</v>
      </c>
      <c r="F128" s="3" t="str">
        <f>IF(B128=0,"",IF(B128="","",IF(B128&gt;0,"d","")))</f>
        <v>d</v>
      </c>
    </row>
    <row r="129" spans="1:6" ht="15" customHeight="1" x14ac:dyDescent="0.25">
      <c r="A129" s="46">
        <v>44927</v>
      </c>
      <c r="B129" s="47">
        <v>139.36714025822945</v>
      </c>
      <c r="C129" s="47">
        <f t="shared" si="1"/>
        <v>3.3684906344226988</v>
      </c>
      <c r="D129" s="37">
        <f>SUM(B$129:B129)/SUM(B$117:B117)*100-100</f>
        <v>3.3684906344226988</v>
      </c>
      <c r="F129" s="3">
        <f>IF(B129=0,"",IF(B129="","",IF(B129&gt;0,F117+1,"")))</f>
        <v>2023</v>
      </c>
    </row>
    <row r="130" spans="1:6" ht="15" customHeight="1" x14ac:dyDescent="0.25">
      <c r="A130" s="36">
        <v>44958</v>
      </c>
      <c r="B130" s="37">
        <v>140.67408082131692</v>
      </c>
      <c r="C130" s="37">
        <f t="shared" si="1"/>
        <v>4.7769770821678605</v>
      </c>
      <c r="D130" s="37">
        <f>SUM(B$129:B130)/SUM(B$117:B118)*100-100</f>
        <v>4.0712549859147913</v>
      </c>
      <c r="F130" s="3" t="str">
        <f>IF(B130=0,"",IF(B130="","",IF(B130&gt;0,"f","")))</f>
        <v>f</v>
      </c>
    </row>
    <row r="131" spans="1:6" ht="15" customHeight="1" x14ac:dyDescent="0.25">
      <c r="A131" s="36">
        <v>44986</v>
      </c>
      <c r="B131" s="37">
        <v>144.69101302648082</v>
      </c>
      <c r="C131" s="37">
        <f t="shared" si="1"/>
        <v>4.0510888104537059</v>
      </c>
      <c r="D131" s="37">
        <f>SUM(B$129:B131)/SUM(B$117:B119)*100-100</f>
        <v>4.0643842166161193</v>
      </c>
      <c r="F131" s="3" t="str">
        <f>IF(B131=0,"",IF(B131="","",IF(B131&gt;0,"m","")))</f>
        <v>m</v>
      </c>
    </row>
    <row r="132" spans="1:6" ht="15" customHeight="1" x14ac:dyDescent="0.25">
      <c r="A132" s="36">
        <v>45017</v>
      </c>
      <c r="B132" s="37">
        <v>140.52998720073558</v>
      </c>
      <c r="C132" s="37">
        <f t="shared" si="1"/>
        <v>3.5080728960077181</v>
      </c>
      <c r="D132" s="37">
        <f>SUM(B$129:B132)/SUM(B$117:B120)*100-100</f>
        <v>3.9255217312561115</v>
      </c>
      <c r="F132" s="3" t="str">
        <f>IF(B132=0,"",IF(B132="","",IF(B132&gt;0,"a","")))</f>
        <v>a</v>
      </c>
    </row>
    <row r="133" spans="1:6" ht="15" customHeight="1" x14ac:dyDescent="0.25">
      <c r="A133" s="36">
        <v>45047</v>
      </c>
      <c r="B133" s="37">
        <v>141.50875605300101</v>
      </c>
      <c r="C133" s="37">
        <f t="shared" si="1"/>
        <v>3.9654811838796462</v>
      </c>
      <c r="D133" s="37">
        <f>SUM(B$129:B133)/SUM(B$117:B121)*100-100</f>
        <v>3.9335199007646651</v>
      </c>
      <c r="F133" s="3" t="str">
        <f>IF(B133=0,"",IF(B133="","",IF(B133&gt;0,"m","")))</f>
        <v>m</v>
      </c>
    </row>
    <row r="134" spans="1:6" ht="15" customHeight="1" x14ac:dyDescent="0.25">
      <c r="A134" s="36">
        <v>45078</v>
      </c>
      <c r="B134" s="37">
        <v>139.48464753413401</v>
      </c>
      <c r="C134" s="37">
        <f>IFERROR(IF(B134/B122*100-100=-100,"",B134/B122*100-100),"")</f>
        <v>5.2194835085440445</v>
      </c>
      <c r="D134" s="37">
        <f>SUM(B$129:B134)/SUM(B$117:B122)*100-100</f>
        <v>4.1433118113365168</v>
      </c>
      <c r="F134" s="3" t="str">
        <f>IF(B134=0,"",IF(B134="","",IF(B134&gt;0,"j","")))</f>
        <v>j</v>
      </c>
    </row>
    <row r="135" spans="1:6" ht="15" customHeight="1" x14ac:dyDescent="0.25">
      <c r="A135" s="36">
        <v>45108</v>
      </c>
      <c r="B135" s="37">
        <v>142.44908805179597</v>
      </c>
      <c r="C135" s="37">
        <f t="shared" si="1"/>
        <v>5.0951966782943856</v>
      </c>
      <c r="D135" s="37">
        <f>SUM(B$129:B135)/SUM(B$117:B123)*100-100</f>
        <v>4.2793914389441596</v>
      </c>
      <c r="F135" s="3" t="str">
        <f>IF(B135=0,"",IF(B135="","",IF(B135&gt;0,"j","")))</f>
        <v>j</v>
      </c>
    </row>
    <row r="136" spans="1:6" ht="15" customHeight="1" x14ac:dyDescent="0.25">
      <c r="A136" s="36">
        <v>45139</v>
      </c>
      <c r="B136" s="37">
        <v>140.9744636640954</v>
      </c>
      <c r="C136" s="37">
        <f t="shared" si="1"/>
        <v>3.6319441808893913</v>
      </c>
      <c r="D136" s="37">
        <f>SUM(B$129:B136)/SUM(B$117:B124)*100-100</f>
        <v>4.198154022598402</v>
      </c>
      <c r="F136" s="3" t="str">
        <f>IF(B136=0,"",IF(B136="","",IF(B136&gt;0,"a","")))</f>
        <v>a</v>
      </c>
    </row>
    <row r="137" spans="1:6" ht="15" customHeight="1" x14ac:dyDescent="0.25">
      <c r="A137" s="36">
        <v>45170</v>
      </c>
      <c r="B137" s="37">
        <v>138.68396218298821</v>
      </c>
      <c r="C137" s="37">
        <f t="shared" si="1"/>
        <v>3.4479270200702246</v>
      </c>
      <c r="D137" s="37">
        <f>SUM(B$129:B137)/SUM(B$117:B125)*100-100</f>
        <v>4.1155940938365063</v>
      </c>
      <c r="F137" s="3" t="str">
        <f>IF(B137=0,"",IF(B137="","",IF(B137&gt;0,"s","")))</f>
        <v>s</v>
      </c>
    </row>
    <row r="138" spans="1:6" ht="15" customHeight="1" x14ac:dyDescent="0.25">
      <c r="A138" s="36">
        <v>45200</v>
      </c>
      <c r="B138" s="37">
        <v>137.91199485091749</v>
      </c>
      <c r="C138" s="37">
        <f t="shared" si="1"/>
        <v>1.1842097780743472</v>
      </c>
      <c r="D138" s="37">
        <f>SUM(B$129:B138)/SUM(B$117:B126)*100-100</f>
        <v>3.8206257561557209</v>
      </c>
      <c r="F138" s="3" t="str">
        <f>IF(B138=0,"",IF(B138="","",IF(B138&gt;0,"o","")))</f>
        <v>o</v>
      </c>
    </row>
    <row r="139" spans="1:6" ht="15" customHeight="1" x14ac:dyDescent="0.25">
      <c r="A139" s="36">
        <v>45231</v>
      </c>
      <c r="B139" s="37">
        <v>144.50924903975326</v>
      </c>
      <c r="C139" s="37">
        <f t="shared" si="1"/>
        <v>2.3168978416736081</v>
      </c>
      <c r="D139" s="37">
        <f>SUM(B$129:B139)/SUM(B$117:B127)*100-100</f>
        <v>3.6786365274138006</v>
      </c>
      <c r="F139" s="3" t="str">
        <f>IF(B139=0,"",IF(B139="","",IF(B139&gt;0,"n","")))</f>
        <v>n</v>
      </c>
    </row>
    <row r="140" spans="1:6" ht="15" customHeight="1" x14ac:dyDescent="0.25">
      <c r="A140" s="36">
        <v>45261</v>
      </c>
      <c r="B140" s="37">
        <v>149.18068489722609</v>
      </c>
      <c r="C140" s="37">
        <f t="shared" ref="C140" si="2">IFERROR(IF(B140/B128*100-100=-100,"",B140/B128*100-100),"")</f>
        <v>2.0446868804780962</v>
      </c>
      <c r="D140" s="39">
        <f>SUM(B$129:B140)/SUM(B$117:B128)*100-100</f>
        <v>3.5331575197095759</v>
      </c>
      <c r="F140" s="3" t="str">
        <f>IF(B140=0,"",IF(B140="","",IF(B140&gt;0,"d","")))</f>
        <v>d</v>
      </c>
    </row>
    <row r="141" spans="1:6" ht="15" customHeight="1" x14ac:dyDescent="0.25">
      <c r="A141" s="54">
        <v>45292</v>
      </c>
      <c r="B141" s="55">
        <v>144.68653223567614</v>
      </c>
      <c r="C141" s="55">
        <f t="shared" si="1"/>
        <v>3.8168193503795464</v>
      </c>
      <c r="D141" s="60">
        <f>SUM(B$141:B141)/SUM(B$129:B129)*100-100</f>
        <v>3.8168193503795464</v>
      </c>
      <c r="F141" s="3">
        <f>IF(B141=0,"",IF(B141="","",IF(B141&gt;0,F129+1,"")))</f>
        <v>2024</v>
      </c>
    </row>
    <row r="142" spans="1:6" ht="15" customHeight="1" x14ac:dyDescent="0.25">
      <c r="A142" s="56">
        <v>45323</v>
      </c>
      <c r="B142" s="57">
        <v>144.49618238861456</v>
      </c>
      <c r="C142" s="57">
        <f t="shared" si="1"/>
        <v>2.7169906104824264</v>
      </c>
      <c r="D142" s="61">
        <f>SUM(B$141:B142)/SUM(B$129:B130)*100-100</f>
        <v>3.2643385532688001</v>
      </c>
      <c r="F142" s="3" t="str">
        <f>IF(B142=0,"",IF(B142="","",IF(B142&gt;0,"f","")))</f>
        <v>f</v>
      </c>
    </row>
    <row r="143" spans="1:6" ht="15" customHeight="1" x14ac:dyDescent="0.25">
      <c r="A143" s="56">
        <v>45352</v>
      </c>
      <c r="B143" s="57">
        <v>147.77724894434408</v>
      </c>
      <c r="C143" s="57">
        <f t="shared" si="1"/>
        <v>2.1329838345235856</v>
      </c>
      <c r="D143" s="61">
        <f>SUM(B$141:B143)/SUM(B$129:B131)*100-100</f>
        <v>2.8789266461831886</v>
      </c>
      <c r="F143" s="3" t="str">
        <f>IF(B143=0,"",IF(B143="","",IF(B143&gt;0,"m","")))</f>
        <v>m</v>
      </c>
    </row>
    <row r="144" spans="1:6" ht="15" customHeight="1" x14ac:dyDescent="0.25">
      <c r="A144" s="56">
        <v>45383</v>
      </c>
      <c r="B144" s="57">
        <v>146.34993923362745</v>
      </c>
      <c r="C144" s="57">
        <f t="shared" si="1"/>
        <v>4.1414307001811324</v>
      </c>
      <c r="D144" s="61">
        <f>SUM(B$141:B144)/SUM(B$129:B132)*100-100</f>
        <v>3.1927981059440214</v>
      </c>
      <c r="F144" s="3" t="str">
        <f>IF(B144=0,"",IF(B144="","",IF(B144&gt;0,"a","")))</f>
        <v>a</v>
      </c>
    </row>
    <row r="145" spans="1:6" ht="15" customHeight="1" x14ac:dyDescent="0.25">
      <c r="A145" s="56">
        <v>45413</v>
      </c>
      <c r="B145" s="57">
        <v>147.88100026107924</v>
      </c>
      <c r="C145" s="57">
        <f t="shared" si="1"/>
        <v>4.5030741459500518</v>
      </c>
      <c r="D145" s="61">
        <f>SUM(B$141:B145)/SUM(B$129:B133)*100-100</f>
        <v>3.4551398523467327</v>
      </c>
      <c r="F145" s="3" t="str">
        <f>IF(B145=0,"",IF(B145="","",IF(B145&gt;0,"m","")))</f>
        <v>m</v>
      </c>
    </row>
    <row r="146" spans="1:6" ht="15" customHeight="1" x14ac:dyDescent="0.25">
      <c r="A146" s="56">
        <v>45444</v>
      </c>
      <c r="B146" s="57">
        <v>143.03012046173365</v>
      </c>
      <c r="C146" s="57">
        <f t="shared" si="1"/>
        <v>2.5418373923424156</v>
      </c>
      <c r="D146" s="61">
        <f>SUM(B$141:B146)/SUM(B$129:B134)*100-100</f>
        <v>3.30460416551837</v>
      </c>
      <c r="F146" s="3" t="str">
        <f>IF(B146=0,"",IF(B146="","",IF(B146&gt;0,"j","")))</f>
        <v>j</v>
      </c>
    </row>
    <row r="147" spans="1:6" ht="15" customHeight="1" x14ac:dyDescent="0.25">
      <c r="A147" s="56">
        <v>45474</v>
      </c>
      <c r="B147" s="57">
        <v>146.40035133044015</v>
      </c>
      <c r="C147" s="57">
        <f t="shared" si="1"/>
        <v>2.7738073529873759</v>
      </c>
      <c r="D147" s="61">
        <f>SUM(B$141:B147)/SUM(B$129:B135)*100-100</f>
        <v>3.2281288327968554</v>
      </c>
      <c r="F147" s="3" t="str">
        <f>IF(B147=0,"",IF(B147="","",IF(B147&gt;0,"j","")))</f>
        <v>j</v>
      </c>
    </row>
    <row r="148" spans="1:6" s="6" customFormat="1" ht="17.25" customHeight="1" x14ac:dyDescent="0.2">
      <c r="A148" s="56">
        <v>45505</v>
      </c>
      <c r="B148" s="57">
        <v>146.26787704585865</v>
      </c>
      <c r="C148" s="57">
        <f t="shared" si="1"/>
        <v>3.7548739283563179</v>
      </c>
      <c r="D148" s="61">
        <f>SUM(B$141:B148)/SUM(B$129:B136)*100-100</f>
        <v>3.2938621922069586</v>
      </c>
      <c r="E148" s="5"/>
      <c r="F148" s="5" t="str">
        <f>IF(B148=0,"",IF(B148="","",IF(B148&gt;0,"a","")))</f>
        <v>a</v>
      </c>
    </row>
    <row r="149" spans="1:6" ht="17.25" customHeight="1" x14ac:dyDescent="0.25">
      <c r="A149" s="56">
        <v>45536</v>
      </c>
      <c r="B149" s="57">
        <v>144.27268020224744</v>
      </c>
      <c r="C149" s="57">
        <f t="shared" ref="C149:C212" si="3">IFERROR(IF(B149/B137*100-100=-100,"",B149/B137*100-100),"")</f>
        <v>4.0298228658084696</v>
      </c>
      <c r="D149" s="61">
        <f>SUM(B$141:B149)/SUM(B$129:B137)*100-100</f>
        <v>3.3743327917570696</v>
      </c>
      <c r="F149" s="3" t="str">
        <f>IF(B149=0,"",IF(B149="","",IF(B149&gt;0,"s","")))</f>
        <v>s</v>
      </c>
    </row>
    <row r="150" spans="1:6" s="1" customFormat="1" ht="17.25" customHeight="1" x14ac:dyDescent="0.2">
      <c r="A150" s="56">
        <v>45566</v>
      </c>
      <c r="B150" s="57">
        <v>147.34880964466774</v>
      </c>
      <c r="C150" s="57">
        <f t="shared" si="3"/>
        <v>6.8426352645768276</v>
      </c>
      <c r="D150" s="61">
        <f>SUM(B$141:B150)/SUM(B$129:B138)*100-100</f>
        <v>3.714465743929523</v>
      </c>
      <c r="E150" s="4"/>
      <c r="F150" s="4" t="str">
        <f>IF(B150=0,"",IF(B150="","",IF(B150&gt;0,"o","")))</f>
        <v>o</v>
      </c>
    </row>
    <row r="151" spans="1:6" ht="17.25" customHeight="1" x14ac:dyDescent="0.25">
      <c r="A151" s="56">
        <v>45597</v>
      </c>
      <c r="B151" s="57">
        <v>149.89967812550915</v>
      </c>
      <c r="C151" s="57">
        <f t="shared" si="3"/>
        <v>3.7301619941800652</v>
      </c>
      <c r="D151" s="61">
        <f>SUM(B$141:B151)/SUM(B$129:B139)*100-100</f>
        <v>3.7159283930003824</v>
      </c>
      <c r="F151" s="3" t="str">
        <f>IF(B151=0,"",IF(B151="","",IF(B151&gt;0,"n","")))</f>
        <v>n</v>
      </c>
    </row>
    <row r="152" spans="1:6" ht="17.25" customHeight="1" x14ac:dyDescent="0.25">
      <c r="A152" s="58">
        <v>45627</v>
      </c>
      <c r="B152" s="59">
        <v>153.63505722849365</v>
      </c>
      <c r="C152" s="59">
        <f t="shared" si="3"/>
        <v>2.9858907903099237</v>
      </c>
      <c r="D152" s="62">
        <f>SUM(B$141:B152)/SUM(B$129:B140)*100-100</f>
        <v>3.6518638356474185</v>
      </c>
      <c r="F152" s="3" t="str">
        <f>IF(B152=0,"",IF(B152="","",IF(B152&gt;0,"d","")))</f>
        <v>d</v>
      </c>
    </row>
    <row r="153" spans="1:6" ht="17.25" customHeight="1" x14ac:dyDescent="0.25">
      <c r="A153" s="46">
        <v>45658</v>
      </c>
      <c r="B153" s="47">
        <v>150.50159036962751</v>
      </c>
      <c r="C153" s="47">
        <f t="shared" si="3"/>
        <v>4.0190735406384448</v>
      </c>
      <c r="D153" s="37">
        <f>SUM(B$153:B153)/SUM(B$141:B141)*100-100</f>
        <v>4.0190735406384448</v>
      </c>
      <c r="F153" s="3">
        <f>IF(B153=0,"",IF(B153="","",IF(B153&gt;0,F141+1,"")))</f>
        <v>2025</v>
      </c>
    </row>
    <row r="154" spans="1:6" ht="17.25" customHeight="1" x14ac:dyDescent="0.25">
      <c r="A154" s="36">
        <v>45689</v>
      </c>
      <c r="B154" s="37">
        <v>149.74472637494793</v>
      </c>
      <c r="C154" s="37">
        <f t="shared" si="3"/>
        <v>3.6323063347221733</v>
      </c>
      <c r="D154" s="37">
        <f>SUM(B$153:B154)/SUM(B$141:B142)*100-100</f>
        <v>3.8258172293107719</v>
      </c>
      <c r="F154" s="3" t="str">
        <f>IF(B154=0,"",IF(B154="","",IF(B154&gt;0,"f","")))</f>
        <v>f</v>
      </c>
    </row>
    <row r="155" spans="1:6" ht="17.25" customHeight="1" x14ac:dyDescent="0.25">
      <c r="A155" s="36">
        <v>45717</v>
      </c>
      <c r="B155" s="37">
        <v>153.83914517997255</v>
      </c>
      <c r="C155" s="37">
        <f t="shared" si="3"/>
        <v>4.1020497261466033</v>
      </c>
      <c r="D155" s="37">
        <f>SUM(B$153:B155)/SUM(B$141:B143)*100-100</f>
        <v>3.9192374093154854</v>
      </c>
      <c r="F155" s="3" t="str">
        <f>IF(B155=0,"",IF(B155="","",IF(B155&gt;0,"m","")))</f>
        <v>m</v>
      </c>
    </row>
    <row r="156" spans="1:6" ht="17.25" customHeight="1" x14ac:dyDescent="0.25">
      <c r="A156" s="36">
        <v>45748</v>
      </c>
      <c r="B156" s="37">
        <v>151.74068015117868</v>
      </c>
      <c r="C156" s="37">
        <f t="shared" si="3"/>
        <v>3.6834596213570308</v>
      </c>
      <c r="D156" s="37">
        <f>SUM(B$153:B156)/SUM(B$141:B144)*100-100</f>
        <v>3.8600817790499917</v>
      </c>
      <c r="F156" s="3" t="str">
        <f>IF(B156=0,"",IF(B156="","",IF(B156&gt;0,"a","")))</f>
        <v>a</v>
      </c>
    </row>
    <row r="157" spans="1:6" s="8" customFormat="1" ht="17.25" customHeight="1" x14ac:dyDescent="0.25">
      <c r="A157" s="36">
        <v>45778</v>
      </c>
      <c r="B157" s="37">
        <v>153.50233205078365</v>
      </c>
      <c r="C157" s="37">
        <f t="shared" si="3"/>
        <v>3.8012535618369583</v>
      </c>
      <c r="D157" s="37">
        <f>SUM(B$153:B157)/SUM(B$141:B145)*100-100</f>
        <v>3.8481839619839207</v>
      </c>
      <c r="E157" s="7"/>
      <c r="F157" s="7" t="str">
        <f>IF(B157=0,"",IF(B157="","",IF(B157&gt;0,"m","")))</f>
        <v>m</v>
      </c>
    </row>
    <row r="158" spans="1:6" ht="17.25" hidden="1" customHeight="1" x14ac:dyDescent="0.25">
      <c r="A158" s="36">
        <v>45809</v>
      </c>
      <c r="B158" s="37"/>
      <c r="C158" s="37" t="str">
        <f t="shared" si="3"/>
        <v/>
      </c>
      <c r="D158" s="37">
        <f>SUM(B$153:B158)/SUM(B$141:B146)*100-100</f>
        <v>-13.14227710233844</v>
      </c>
      <c r="F158" s="3" t="str">
        <f>IF(B158=0,"",IF(B158="","",IF(B158&gt;0,"j","")))</f>
        <v/>
      </c>
    </row>
    <row r="159" spans="1:6" ht="17.25" hidden="1" customHeight="1" x14ac:dyDescent="0.25">
      <c r="A159" s="36">
        <v>45839</v>
      </c>
      <c r="B159" s="37"/>
      <c r="C159" s="37" t="str">
        <f t="shared" si="3"/>
        <v/>
      </c>
      <c r="D159" s="37">
        <f>SUM(B$153:B159)/SUM(B$141:B147)*100-100</f>
        <v>-25.601354935957019</v>
      </c>
      <c r="F159" s="3" t="str">
        <f>IF(B159=0,"",IF(B159="","",IF(B159&gt;0,"j","")))</f>
        <v/>
      </c>
    </row>
    <row r="160" spans="1:6" ht="17.25" hidden="1" customHeight="1" x14ac:dyDescent="0.25">
      <c r="A160" s="36">
        <v>45870</v>
      </c>
      <c r="B160" s="37"/>
      <c r="C160" s="37" t="str">
        <f t="shared" si="3"/>
        <v/>
      </c>
      <c r="D160" s="37">
        <f>SUM(B$153:B160)/SUM(B$141:B148)*100-100</f>
        <v>-34.927117300186666</v>
      </c>
      <c r="F160" s="3" t="str">
        <f>IF(B160=0,"",IF(B160="","",IF(B160&gt;0,"a","")))</f>
        <v/>
      </c>
    </row>
    <row r="161" spans="1:7" s="8" customFormat="1" ht="17.25" hidden="1" customHeight="1" x14ac:dyDescent="0.25">
      <c r="A161" s="36">
        <v>45901</v>
      </c>
      <c r="B161" s="37"/>
      <c r="C161" s="37" t="str">
        <f t="shared" si="3"/>
        <v/>
      </c>
      <c r="D161" s="37">
        <f>SUM(B$153:B161)/SUM(B$141:B149)*100-100</f>
        <v>-42.087361176796236</v>
      </c>
      <c r="E161" s="7"/>
      <c r="F161" s="7" t="str">
        <f>IF(B161=0,"",IF(B161="","",IF(B161&gt;0,"s","")))</f>
        <v/>
      </c>
    </row>
    <row r="162" spans="1:7" s="1" customFormat="1" ht="17.25" hidden="1" customHeight="1" x14ac:dyDescent="0.2">
      <c r="A162" s="36">
        <v>45931</v>
      </c>
      <c r="B162" s="37"/>
      <c r="C162" s="37" t="str">
        <f t="shared" si="3"/>
        <v/>
      </c>
      <c r="D162" s="37">
        <f>SUM(B$153:B162)/SUM(B$141:B150)*100-100</f>
        <v>-47.938095182191262</v>
      </c>
      <c r="E162" s="4"/>
      <c r="F162" s="4" t="str">
        <f>IF(B162=0,"",IF(B162="","",IF(B162&gt;0,"o","")))</f>
        <v/>
      </c>
    </row>
    <row r="163" spans="1:7" s="8" customFormat="1" ht="17.25" hidden="1" customHeight="1" x14ac:dyDescent="0.25">
      <c r="A163" s="36">
        <v>45962</v>
      </c>
      <c r="B163" s="37"/>
      <c r="C163" s="37" t="str">
        <f t="shared" si="3"/>
        <v/>
      </c>
      <c r="D163" s="37">
        <f>SUM(B$153:B163)/SUM(B$141:B151)*100-100</f>
        <v>-52.790129637055564</v>
      </c>
      <c r="E163" s="7"/>
      <c r="F163" s="7" t="str">
        <f>IF(B163=0,"",IF(B163="","",IF(B163&gt;0,"n","")))</f>
        <v/>
      </c>
    </row>
    <row r="164" spans="1:7" ht="12.75" hidden="1" customHeight="1" x14ac:dyDescent="0.25">
      <c r="A164" s="38">
        <v>45992</v>
      </c>
      <c r="B164" s="39"/>
      <c r="C164" s="39" t="str">
        <f t="shared" si="3"/>
        <v/>
      </c>
      <c r="D164" s="39">
        <f>SUM(B$153:B164)/SUM(B$141:B152)*100-100</f>
        <v>-56.906420180752853</v>
      </c>
      <c r="F164" s="3" t="str">
        <f>IF(B164=0,"",IF(B164="","",IF(B164&gt;0,"d","")))</f>
        <v/>
      </c>
    </row>
    <row r="165" spans="1:7" ht="17.25" hidden="1" customHeight="1" x14ac:dyDescent="0.25">
      <c r="A165" s="54">
        <v>46023</v>
      </c>
      <c r="B165" s="55"/>
      <c r="C165" s="55" t="str">
        <f t="shared" si="3"/>
        <v/>
      </c>
      <c r="D165" s="60"/>
      <c r="F165" s="3" t="str">
        <f>IF(B165=0,"",IF(B165="","",IF(B165&gt;0,F153+1,"")))</f>
        <v/>
      </c>
    </row>
    <row r="166" spans="1:7" ht="17.25" hidden="1" customHeight="1" x14ac:dyDescent="0.25">
      <c r="A166" s="56">
        <v>46054</v>
      </c>
      <c r="B166" s="57"/>
      <c r="C166" s="57" t="str">
        <f t="shared" si="3"/>
        <v/>
      </c>
      <c r="D166" s="61"/>
      <c r="F166" s="3" t="str">
        <f>IF(B166=0,"",IF(B166="","",IF(B166&gt;0,"f","")))</f>
        <v/>
      </c>
    </row>
    <row r="167" spans="1:7" ht="17.25" hidden="1" customHeight="1" x14ac:dyDescent="0.25">
      <c r="A167" s="56">
        <v>46082</v>
      </c>
      <c r="B167" s="57"/>
      <c r="C167" s="57" t="str">
        <f t="shared" si="3"/>
        <v/>
      </c>
      <c r="D167" s="61"/>
      <c r="F167" s="3" t="str">
        <f>IF(B167=0,"",IF(B167="","",IF(B167&gt;0,"m","")))</f>
        <v/>
      </c>
    </row>
    <row r="168" spans="1:7" ht="17.25" hidden="1" customHeight="1" x14ac:dyDescent="0.25">
      <c r="A168" s="56">
        <v>46113</v>
      </c>
      <c r="B168" s="57"/>
      <c r="C168" s="57" t="str">
        <f t="shared" si="3"/>
        <v/>
      </c>
      <c r="D168" s="61"/>
      <c r="F168" s="3" t="str">
        <f>IF(B168=0,"",IF(B168="","",IF(B168&gt;0,"a","")))</f>
        <v/>
      </c>
    </row>
    <row r="169" spans="1:7" ht="17.25" hidden="1" customHeight="1" x14ac:dyDescent="0.25">
      <c r="A169" s="56">
        <v>46143</v>
      </c>
      <c r="B169" s="57"/>
      <c r="C169" s="57" t="str">
        <f t="shared" si="3"/>
        <v/>
      </c>
      <c r="D169" s="61"/>
      <c r="F169" s="3" t="str">
        <f>IF(B169=0,"",IF(B169="","",IF(B169&gt;0,"m","")))</f>
        <v/>
      </c>
    </row>
    <row r="170" spans="1:7" ht="17.25" hidden="1" customHeight="1" x14ac:dyDescent="0.25">
      <c r="A170" s="56">
        <v>46174</v>
      </c>
      <c r="B170" s="57"/>
      <c r="C170" s="57" t="str">
        <f t="shared" si="3"/>
        <v/>
      </c>
      <c r="D170" s="61"/>
      <c r="F170" s="3" t="str">
        <f>IF(B170=0,"",IF(B170="","",IF(B170&gt;0,"j","")))</f>
        <v/>
      </c>
    </row>
    <row r="171" spans="1:7" ht="17.25" hidden="1" customHeight="1" x14ac:dyDescent="0.25">
      <c r="A171" s="56">
        <v>46204</v>
      </c>
      <c r="B171" s="57"/>
      <c r="C171" s="57" t="str">
        <f t="shared" si="3"/>
        <v/>
      </c>
      <c r="D171" s="61"/>
      <c r="F171" s="3" t="str">
        <f>IF(B171=0,"",IF(B171="","",IF(B171&gt;0,"j","")))</f>
        <v/>
      </c>
    </row>
    <row r="172" spans="1:7" ht="17.25" hidden="1" customHeight="1" x14ac:dyDescent="0.25">
      <c r="A172" s="56">
        <v>46235</v>
      </c>
      <c r="B172" s="57"/>
      <c r="C172" s="57" t="str">
        <f t="shared" si="3"/>
        <v/>
      </c>
      <c r="D172" s="61"/>
      <c r="F172" s="3" t="str">
        <f>IF(B172=0,"",IF(B172="","",IF(B172&gt;0,"a","")))</f>
        <v/>
      </c>
    </row>
    <row r="173" spans="1:7" ht="17.25" hidden="1" customHeight="1" x14ac:dyDescent="0.25">
      <c r="A173" s="56">
        <v>46266</v>
      </c>
      <c r="B173" s="57"/>
      <c r="C173" s="57" t="str">
        <f t="shared" si="3"/>
        <v/>
      </c>
      <c r="D173" s="61"/>
      <c r="F173" s="3" t="str">
        <f>IF(B173=0,"",IF(B173="","",IF(B173&gt;0,"s","")))</f>
        <v/>
      </c>
    </row>
    <row r="174" spans="1:7" ht="17.25" hidden="1" customHeight="1" x14ac:dyDescent="0.25">
      <c r="A174" s="56">
        <v>46296</v>
      </c>
      <c r="B174" s="57"/>
      <c r="C174" s="57" t="str">
        <f t="shared" si="3"/>
        <v/>
      </c>
      <c r="D174" s="61"/>
      <c r="F174" s="3" t="str">
        <f>IF(B174=0,"",IF(B174="","",IF(B174&gt;0,"o","")))</f>
        <v/>
      </c>
    </row>
    <row r="175" spans="1:7" ht="17.25" hidden="1" customHeight="1" x14ac:dyDescent="0.25">
      <c r="A175" s="56">
        <v>46327</v>
      </c>
      <c r="B175" s="57"/>
      <c r="C175" s="57" t="str">
        <f t="shared" si="3"/>
        <v/>
      </c>
      <c r="D175" s="61"/>
      <c r="F175" s="3" t="str">
        <f>IF(B175=0,"",IF(B175="","",IF(B175&gt;0,"n","")))</f>
        <v/>
      </c>
      <c r="G175" s="2" t="s">
        <v>9</v>
      </c>
    </row>
    <row r="176" spans="1:7" ht="17.25" hidden="1" customHeight="1" x14ac:dyDescent="0.25">
      <c r="A176" s="58">
        <v>46357</v>
      </c>
      <c r="B176" s="59"/>
      <c r="C176" s="59" t="str">
        <f t="shared" si="3"/>
        <v/>
      </c>
      <c r="D176" s="62"/>
      <c r="F176" s="3" t="str">
        <f>IF(B176=0,"",IF(B176="","",IF(B176&gt;0,"d","")))</f>
        <v/>
      </c>
      <c r="G176" s="2" t="s">
        <v>10</v>
      </c>
    </row>
    <row r="177" spans="1:6" ht="17.25" hidden="1" customHeight="1" x14ac:dyDescent="0.25">
      <c r="A177" s="46">
        <v>46388</v>
      </c>
      <c r="B177" s="47"/>
      <c r="C177" s="47" t="str">
        <f t="shared" si="3"/>
        <v/>
      </c>
      <c r="D177" s="37"/>
      <c r="F177" s="3" t="str">
        <f>IF(B177=0,"",IF(B177="","",IF(B177&gt;0,F165+1,"")))</f>
        <v/>
      </c>
    </row>
    <row r="178" spans="1:6" ht="17.25" hidden="1" customHeight="1" x14ac:dyDescent="0.25">
      <c r="A178" s="36">
        <v>46419</v>
      </c>
      <c r="B178" s="37"/>
      <c r="C178" s="37" t="str">
        <f t="shared" si="3"/>
        <v/>
      </c>
      <c r="D178" s="37"/>
      <c r="F178" s="3" t="str">
        <f>IF(B178=0,"",IF(B178="","",IF(B178&gt;0,"f","")))</f>
        <v/>
      </c>
    </row>
    <row r="179" spans="1:6" ht="17.25" hidden="1" customHeight="1" x14ac:dyDescent="0.25">
      <c r="A179" s="36">
        <v>46447</v>
      </c>
      <c r="B179" s="37"/>
      <c r="C179" s="37" t="str">
        <f t="shared" si="3"/>
        <v/>
      </c>
      <c r="D179" s="37"/>
      <c r="F179" s="3" t="str">
        <f>IF(B179=0,"",IF(B179="","",IF(B179&gt;0,"m","")))</f>
        <v/>
      </c>
    </row>
    <row r="180" spans="1:6" ht="17.25" hidden="1" customHeight="1" x14ac:dyDescent="0.25">
      <c r="A180" s="36">
        <v>46478</v>
      </c>
      <c r="B180" s="37"/>
      <c r="C180" s="37" t="str">
        <f t="shared" si="3"/>
        <v/>
      </c>
      <c r="D180" s="37"/>
      <c r="F180" s="3" t="str">
        <f>IF(B180=0,"",IF(B180="","",IF(B180&gt;0,"a","")))</f>
        <v/>
      </c>
    </row>
    <row r="181" spans="1:6" ht="17.25" hidden="1" customHeight="1" x14ac:dyDescent="0.25">
      <c r="A181" s="36">
        <v>46508</v>
      </c>
      <c r="B181" s="37"/>
      <c r="C181" s="37" t="str">
        <f t="shared" si="3"/>
        <v/>
      </c>
      <c r="D181" s="37"/>
      <c r="F181" s="3" t="str">
        <f>IF(B181=0,"",IF(B181="","",IF(B181&gt;0,"m","")))</f>
        <v/>
      </c>
    </row>
    <row r="182" spans="1:6" ht="17.25" hidden="1" customHeight="1" x14ac:dyDescent="0.25">
      <c r="A182" s="36">
        <v>46539</v>
      </c>
      <c r="B182" s="37"/>
      <c r="C182" s="37" t="str">
        <f t="shared" si="3"/>
        <v/>
      </c>
      <c r="D182" s="37"/>
      <c r="F182" s="3" t="str">
        <f>IF(B182=0,"",IF(B182="","",IF(B182&gt;0,"j","")))</f>
        <v/>
      </c>
    </row>
    <row r="183" spans="1:6" ht="17.25" hidden="1" customHeight="1" x14ac:dyDescent="0.25">
      <c r="A183" s="36">
        <v>46569</v>
      </c>
      <c r="B183" s="37"/>
      <c r="C183" s="37" t="str">
        <f t="shared" si="3"/>
        <v/>
      </c>
      <c r="D183" s="37"/>
      <c r="F183" s="3" t="str">
        <f>IF(B183=0,"",IF(B183="","",IF(B183&gt;0,"j","")))</f>
        <v/>
      </c>
    </row>
    <row r="184" spans="1:6" ht="17.25" hidden="1" customHeight="1" x14ac:dyDescent="0.25">
      <c r="A184" s="36">
        <v>46600</v>
      </c>
      <c r="B184" s="37"/>
      <c r="C184" s="37" t="str">
        <f t="shared" si="3"/>
        <v/>
      </c>
      <c r="D184" s="37"/>
      <c r="F184" s="3" t="str">
        <f>IF(B184=0,"",IF(B184="","",IF(B184&gt;0,"a","")))</f>
        <v/>
      </c>
    </row>
    <row r="185" spans="1:6" s="8" customFormat="1" ht="17.25" hidden="1" customHeight="1" x14ac:dyDescent="0.25">
      <c r="A185" s="36">
        <v>46631</v>
      </c>
      <c r="B185" s="37"/>
      <c r="C185" s="37" t="str">
        <f t="shared" si="3"/>
        <v/>
      </c>
      <c r="D185" s="37"/>
      <c r="E185" s="7"/>
      <c r="F185" s="7" t="str">
        <f>IF(B185=0,"",IF(B185="","",IF(B185&gt;0,"s","")))</f>
        <v/>
      </c>
    </row>
    <row r="186" spans="1:6" s="8" customFormat="1" ht="17.25" hidden="1" customHeight="1" x14ac:dyDescent="0.25">
      <c r="A186" s="36">
        <v>46661</v>
      </c>
      <c r="B186" s="37"/>
      <c r="C186" s="37" t="str">
        <f t="shared" si="3"/>
        <v/>
      </c>
      <c r="D186" s="37"/>
      <c r="E186" s="7"/>
      <c r="F186" s="7" t="str">
        <f>IF(B186=0,"",IF(B186="","",IF(B186&gt;0,"o","")))</f>
        <v/>
      </c>
    </row>
    <row r="187" spans="1:6" ht="17.25" hidden="1" customHeight="1" x14ac:dyDescent="0.25">
      <c r="A187" s="36">
        <v>46692</v>
      </c>
      <c r="B187" s="37"/>
      <c r="C187" s="37" t="str">
        <f t="shared" si="3"/>
        <v/>
      </c>
      <c r="D187" s="37"/>
      <c r="F187" s="3" t="str">
        <f>IF(B187=0,"",IF(B187="","",IF(B187&gt;0,"n","")))</f>
        <v/>
      </c>
    </row>
    <row r="188" spans="1:6" ht="17.25" hidden="1" customHeight="1" x14ac:dyDescent="0.25">
      <c r="A188" s="38">
        <v>46722</v>
      </c>
      <c r="B188" s="39"/>
      <c r="C188" s="39" t="str">
        <f t="shared" si="3"/>
        <v/>
      </c>
      <c r="D188" s="39"/>
      <c r="F188" s="3" t="str">
        <f>IF(B188=0,"",IF(B188="","",IF(B188&gt;0,"d","")))</f>
        <v/>
      </c>
    </row>
    <row r="189" spans="1:6" ht="17.25" hidden="1" customHeight="1" x14ac:dyDescent="0.25">
      <c r="A189" s="54">
        <v>46753</v>
      </c>
      <c r="B189" s="55"/>
      <c r="C189" s="55" t="str">
        <f t="shared" si="3"/>
        <v/>
      </c>
      <c r="D189" s="60"/>
      <c r="F189" s="3" t="str">
        <f>IF(B189=0,"",IF(B189="","",IF(B189&gt;0,F177+1,"")))</f>
        <v/>
      </c>
    </row>
    <row r="190" spans="1:6" ht="17.25" hidden="1" customHeight="1" x14ac:dyDescent="0.25">
      <c r="A190" s="56">
        <v>46784</v>
      </c>
      <c r="B190" s="57"/>
      <c r="C190" s="57" t="str">
        <f t="shared" si="3"/>
        <v/>
      </c>
      <c r="D190" s="61"/>
      <c r="F190" s="3" t="str">
        <f>IF(B190=0,"",IF(B190="","",IF(B190&gt;0,"f","")))</f>
        <v/>
      </c>
    </row>
    <row r="191" spans="1:6" ht="17.25" hidden="1" customHeight="1" x14ac:dyDescent="0.25">
      <c r="A191" s="56">
        <v>46813</v>
      </c>
      <c r="B191" s="57"/>
      <c r="C191" s="57" t="str">
        <f t="shared" si="3"/>
        <v/>
      </c>
      <c r="D191" s="61"/>
      <c r="F191" s="3" t="str">
        <f>IF(B191=0,"",IF(B191="","",IF(B191&gt;0,"m","")))</f>
        <v/>
      </c>
    </row>
    <row r="192" spans="1:6" ht="17.25" hidden="1" customHeight="1" x14ac:dyDescent="0.25">
      <c r="A192" s="56">
        <v>46844</v>
      </c>
      <c r="B192" s="57"/>
      <c r="C192" s="57" t="str">
        <f t="shared" si="3"/>
        <v/>
      </c>
      <c r="D192" s="61"/>
      <c r="F192" s="3" t="str">
        <f>IF(B192=0,"",IF(B192="","",IF(B192&gt;0,"a","")))</f>
        <v/>
      </c>
    </row>
    <row r="193" spans="1:7" ht="17.25" hidden="1" customHeight="1" x14ac:dyDescent="0.25">
      <c r="A193" s="56">
        <v>46874</v>
      </c>
      <c r="B193" s="57"/>
      <c r="C193" s="57" t="str">
        <f t="shared" si="3"/>
        <v/>
      </c>
      <c r="D193" s="61"/>
      <c r="F193" s="3" t="str">
        <f>IF(B193=0,"",IF(B193="","",IF(B193&gt;0,"m","")))</f>
        <v/>
      </c>
    </row>
    <row r="194" spans="1:7" ht="17.25" hidden="1" customHeight="1" x14ac:dyDescent="0.25">
      <c r="A194" s="56">
        <v>46905</v>
      </c>
      <c r="B194" s="57"/>
      <c r="C194" s="57" t="str">
        <f t="shared" si="3"/>
        <v/>
      </c>
      <c r="D194" s="61"/>
      <c r="F194" s="3" t="str">
        <f>IF(B194=0,"",IF(B194="","",IF(B194&gt;0,"j","")))</f>
        <v/>
      </c>
    </row>
    <row r="195" spans="1:7" ht="17.25" hidden="1" customHeight="1" x14ac:dyDescent="0.25">
      <c r="A195" s="56">
        <v>46935</v>
      </c>
      <c r="B195" s="57"/>
      <c r="C195" s="57" t="str">
        <f t="shared" si="3"/>
        <v/>
      </c>
      <c r="D195" s="61"/>
      <c r="F195" s="3" t="str">
        <f>IF(B195=0,"",IF(B195="","",IF(B195&gt;0,"j","")))</f>
        <v/>
      </c>
    </row>
    <row r="196" spans="1:7" ht="17.25" hidden="1" customHeight="1" x14ac:dyDescent="0.25">
      <c r="A196" s="56">
        <v>46966</v>
      </c>
      <c r="B196" s="57"/>
      <c r="C196" s="57" t="str">
        <f t="shared" si="3"/>
        <v/>
      </c>
      <c r="D196" s="61"/>
      <c r="F196" s="3" t="str">
        <f>IF(B196=0,"",IF(B196="","",IF(B196&gt;0,"a","")))</f>
        <v/>
      </c>
    </row>
    <row r="197" spans="1:7" ht="17.25" hidden="1" customHeight="1" x14ac:dyDescent="0.25">
      <c r="A197" s="56">
        <v>46997</v>
      </c>
      <c r="B197" s="57"/>
      <c r="C197" s="57" t="str">
        <f t="shared" si="3"/>
        <v/>
      </c>
      <c r="D197" s="61"/>
      <c r="F197" s="3" t="str">
        <f>IF(B197=0,"",IF(B197="","",IF(B197&gt;0,"s","")))</f>
        <v/>
      </c>
    </row>
    <row r="198" spans="1:7" ht="17.25" hidden="1" customHeight="1" x14ac:dyDescent="0.25">
      <c r="A198" s="56">
        <v>47027</v>
      </c>
      <c r="B198" s="57"/>
      <c r="C198" s="57" t="str">
        <f t="shared" si="3"/>
        <v/>
      </c>
      <c r="D198" s="61"/>
      <c r="F198" s="3" t="str">
        <f>IF(B198=0,"",IF(B198="","",IF(B198&gt;0,"o","")))</f>
        <v/>
      </c>
    </row>
    <row r="199" spans="1:7" ht="17.25" hidden="1" customHeight="1" x14ac:dyDescent="0.25">
      <c r="A199" s="56">
        <v>47058</v>
      </c>
      <c r="B199" s="57"/>
      <c r="C199" s="57" t="str">
        <f t="shared" si="3"/>
        <v/>
      </c>
      <c r="D199" s="61"/>
      <c r="F199" s="3" t="str">
        <f>IF(B199=0,"",IF(B199="","",IF(B199&gt;0,"n","")))</f>
        <v/>
      </c>
    </row>
    <row r="200" spans="1:7" ht="17.25" hidden="1" customHeight="1" x14ac:dyDescent="0.25">
      <c r="A200" s="58">
        <v>47088</v>
      </c>
      <c r="B200" s="59"/>
      <c r="C200" s="59" t="str">
        <f t="shared" si="3"/>
        <v/>
      </c>
      <c r="D200" s="62"/>
      <c r="F200" s="3" t="str">
        <f>IF(B200=0,"",IF(B200="","",IF(B200&gt;0,"d","")))</f>
        <v/>
      </c>
    </row>
    <row r="201" spans="1:7" ht="17.25" hidden="1" customHeight="1" x14ac:dyDescent="0.25">
      <c r="A201" s="46">
        <v>47119</v>
      </c>
      <c r="B201" s="47"/>
      <c r="C201" s="47" t="str">
        <f t="shared" si="3"/>
        <v/>
      </c>
      <c r="D201" s="37"/>
      <c r="F201" s="3" t="str">
        <f>IF(B201=0,"",IF(B201="","",IF(B201&gt;0,F189+1,"")))</f>
        <v/>
      </c>
    </row>
    <row r="202" spans="1:7" ht="17.25" hidden="1" customHeight="1" x14ac:dyDescent="0.25">
      <c r="A202" s="36">
        <v>47150</v>
      </c>
      <c r="B202" s="37"/>
      <c r="C202" s="37" t="str">
        <f t="shared" si="3"/>
        <v/>
      </c>
      <c r="D202" s="37"/>
      <c r="F202" s="3" t="str">
        <f>IF(B202=0,"",IF(B202="","",IF(B202&gt;0,"f","")))</f>
        <v/>
      </c>
    </row>
    <row r="203" spans="1:7" ht="17.25" hidden="1" customHeight="1" x14ac:dyDescent="0.25">
      <c r="A203" s="36">
        <v>47178</v>
      </c>
      <c r="B203" s="37"/>
      <c r="C203" s="37" t="str">
        <f t="shared" si="3"/>
        <v/>
      </c>
      <c r="D203" s="37"/>
      <c r="F203" s="3" t="str">
        <f>IF(B203=0,"",IF(B203="","",IF(B203&gt;0,"m","")))</f>
        <v/>
      </c>
    </row>
    <row r="204" spans="1:7" ht="17.25" hidden="1" customHeight="1" x14ac:dyDescent="0.25">
      <c r="A204" s="36">
        <v>47209</v>
      </c>
      <c r="B204" s="37"/>
      <c r="C204" s="37" t="str">
        <f t="shared" si="3"/>
        <v/>
      </c>
      <c r="D204" s="37"/>
      <c r="F204" s="3" t="str">
        <f>IF(B204=0,"",IF(B204="","",IF(B204&gt;0,"a","")))</f>
        <v/>
      </c>
    </row>
    <row r="205" spans="1:7" ht="17.25" hidden="1" customHeight="1" x14ac:dyDescent="0.25">
      <c r="A205" s="36">
        <v>47239</v>
      </c>
      <c r="B205" s="37"/>
      <c r="C205" s="37" t="str">
        <f t="shared" si="3"/>
        <v/>
      </c>
      <c r="D205" s="37"/>
      <c r="F205" s="3" t="str">
        <f>IF(B205=0,"",IF(B205="","",IF(B205&gt;0,"m","")))</f>
        <v/>
      </c>
      <c r="G205" s="2" t="s">
        <v>4</v>
      </c>
    </row>
    <row r="206" spans="1:7" ht="15" hidden="1" customHeight="1" x14ac:dyDescent="0.25">
      <c r="A206" s="36">
        <v>47270</v>
      </c>
      <c r="B206" s="37"/>
      <c r="C206" s="37" t="str">
        <f t="shared" si="3"/>
        <v/>
      </c>
      <c r="D206" s="37"/>
      <c r="F206" s="3" t="str">
        <f>IF(B206=0,"",IF(B206="","",IF(B206&gt;0,"j","")))</f>
        <v/>
      </c>
      <c r="G206" s="2" t="s">
        <v>6</v>
      </c>
    </row>
    <row r="207" spans="1:7" ht="17.25" hidden="1" customHeight="1" x14ac:dyDescent="0.25">
      <c r="A207" s="36">
        <v>47300</v>
      </c>
      <c r="B207" s="37"/>
      <c r="C207" s="37" t="str">
        <f t="shared" si="3"/>
        <v/>
      </c>
      <c r="D207" s="37"/>
      <c r="F207" s="3" t="str">
        <f>IF(B207=0,"",IF(B207="","",IF(B207&gt;0,"j","")))</f>
        <v/>
      </c>
      <c r="G207" s="2" t="s">
        <v>6</v>
      </c>
    </row>
    <row r="208" spans="1:7" ht="15" hidden="1" customHeight="1" x14ac:dyDescent="0.25">
      <c r="A208" s="36">
        <v>47331</v>
      </c>
      <c r="B208" s="37"/>
      <c r="C208" s="37" t="str">
        <f t="shared" si="3"/>
        <v/>
      </c>
      <c r="D208" s="37"/>
      <c r="F208" s="3" t="str">
        <f>IF(B208=0,"",IF(B208="","",IF(B208&gt;0,"a","")))</f>
        <v/>
      </c>
      <c r="G208" s="2" t="s">
        <v>5</v>
      </c>
    </row>
    <row r="209" spans="1:7" ht="17.25" hidden="1" customHeight="1" x14ac:dyDescent="0.25">
      <c r="A209" s="36">
        <v>47362</v>
      </c>
      <c r="B209" s="37"/>
      <c r="C209" s="37" t="str">
        <f t="shared" si="3"/>
        <v/>
      </c>
      <c r="D209" s="37"/>
      <c r="F209" s="3" t="str">
        <f>IF(B209=0,"",IF(B209="","",IF(B209&gt;0,"s","")))</f>
        <v/>
      </c>
      <c r="G209" s="2" t="s">
        <v>7</v>
      </c>
    </row>
    <row r="210" spans="1:7" ht="15" hidden="1" customHeight="1" x14ac:dyDescent="0.25">
      <c r="A210" s="36">
        <v>47392</v>
      </c>
      <c r="B210" s="37"/>
      <c r="C210" s="37" t="str">
        <f t="shared" si="3"/>
        <v/>
      </c>
      <c r="D210" s="37"/>
      <c r="F210" s="3" t="str">
        <f>IF(B210=0,"",IF(B210="","",IF(B210&gt;0,"o","")))</f>
        <v/>
      </c>
      <c r="G210" s="2" t="s">
        <v>8</v>
      </c>
    </row>
    <row r="211" spans="1:7" ht="17.25" hidden="1" customHeight="1" x14ac:dyDescent="0.25">
      <c r="A211" s="36">
        <v>47423</v>
      </c>
      <c r="B211" s="37"/>
      <c r="C211" s="37" t="str">
        <f t="shared" si="3"/>
        <v/>
      </c>
      <c r="D211" s="37"/>
      <c r="F211" s="3" t="str">
        <f>IF(B211=0,"",IF(B211="","",IF(B211&gt;0,"n","")))</f>
        <v/>
      </c>
      <c r="G211" s="2" t="s">
        <v>9</v>
      </c>
    </row>
    <row r="212" spans="1:7" ht="15" hidden="1" customHeight="1" x14ac:dyDescent="0.25">
      <c r="A212" s="38">
        <v>47453</v>
      </c>
      <c r="B212" s="39"/>
      <c r="C212" s="39" t="str">
        <f t="shared" si="3"/>
        <v/>
      </c>
      <c r="D212" s="39"/>
      <c r="F212" s="3" t="str">
        <f>IF(B212=0,"",IF(B212="","",IF(B212&gt;0,"d","")))</f>
        <v/>
      </c>
      <c r="G212" s="2" t="s">
        <v>10</v>
      </c>
    </row>
    <row r="213" spans="1:7" ht="15" hidden="1" customHeight="1" x14ac:dyDescent="0.25">
      <c r="A213" s="54">
        <v>47484</v>
      </c>
      <c r="B213" s="55"/>
      <c r="C213" s="55" t="str">
        <f t="shared" ref="C213:C276" si="4">IFERROR(IF(B213/B201*100-100=-100,"",B213/B201*100-100),"")</f>
        <v/>
      </c>
      <c r="D213" s="60"/>
      <c r="F213" s="3" t="str">
        <f>IF(B213=0,"",IF(B213="","",IF(B213&gt;0,F201+1,"")))</f>
        <v/>
      </c>
    </row>
    <row r="214" spans="1:7" ht="15" hidden="1" customHeight="1" x14ac:dyDescent="0.25">
      <c r="A214" s="56">
        <v>47515</v>
      </c>
      <c r="B214" s="57"/>
      <c r="C214" s="57" t="str">
        <f t="shared" si="4"/>
        <v/>
      </c>
      <c r="D214" s="61"/>
      <c r="F214" s="3" t="str">
        <f>IF(B214=0,"",IF(B214="","",IF(B214&gt;0,"f","")))</f>
        <v/>
      </c>
    </row>
    <row r="215" spans="1:7" s="1" customFormat="1" ht="15" hidden="1" customHeight="1" x14ac:dyDescent="0.2">
      <c r="A215" s="56">
        <v>47543</v>
      </c>
      <c r="B215" s="57"/>
      <c r="C215" s="57" t="str">
        <f t="shared" si="4"/>
        <v/>
      </c>
      <c r="D215" s="61"/>
      <c r="E215" s="4"/>
      <c r="F215" s="4" t="str">
        <f>IF(B215=0,"",IF(B215="","",IF(B215&gt;0,"m","")))</f>
        <v/>
      </c>
    </row>
    <row r="216" spans="1:7" s="1" customFormat="1" ht="15" hidden="1" customHeight="1" x14ac:dyDescent="0.2">
      <c r="A216" s="56">
        <v>47574</v>
      </c>
      <c r="B216" s="57"/>
      <c r="C216" s="57" t="str">
        <f t="shared" si="4"/>
        <v/>
      </c>
      <c r="D216" s="61"/>
      <c r="E216" s="4"/>
      <c r="F216" s="4" t="str">
        <f>IF(B216=0,"",IF(B216="","",IF(B216&gt;0,"a","")))</f>
        <v/>
      </c>
    </row>
    <row r="217" spans="1:7" ht="15" hidden="1" customHeight="1" x14ac:dyDescent="0.25">
      <c r="A217" s="56">
        <v>47604</v>
      </c>
      <c r="B217" s="57"/>
      <c r="C217" s="57" t="str">
        <f t="shared" si="4"/>
        <v/>
      </c>
      <c r="D217" s="61"/>
      <c r="F217" s="3" t="str">
        <f>IF(B217=0,"",IF(B217="","",IF(B217&gt;0,"m","")))</f>
        <v/>
      </c>
    </row>
    <row r="218" spans="1:7" ht="15" hidden="1" customHeight="1" x14ac:dyDescent="0.25">
      <c r="A218" s="56">
        <v>47635</v>
      </c>
      <c r="B218" s="57"/>
      <c r="C218" s="57" t="str">
        <f t="shared" si="4"/>
        <v/>
      </c>
      <c r="D218" s="61"/>
      <c r="F218" s="3" t="str">
        <f>IF(B218=0,"",IF(B218="","",IF(B218&gt;0,"j","")))</f>
        <v/>
      </c>
    </row>
    <row r="219" spans="1:7" ht="15" hidden="1" customHeight="1" x14ac:dyDescent="0.25">
      <c r="A219" s="56">
        <v>47665</v>
      </c>
      <c r="B219" s="57"/>
      <c r="C219" s="57" t="str">
        <f t="shared" si="4"/>
        <v/>
      </c>
      <c r="D219" s="61"/>
      <c r="F219" s="3" t="str">
        <f>IF(B219=0,"",IF(B219="","",IF(B219&gt;0,"j","")))</f>
        <v/>
      </c>
    </row>
    <row r="220" spans="1:7" ht="15" hidden="1" customHeight="1" x14ac:dyDescent="0.25">
      <c r="A220" s="56">
        <v>47696</v>
      </c>
      <c r="B220" s="57"/>
      <c r="C220" s="57" t="str">
        <f t="shared" si="4"/>
        <v/>
      </c>
      <c r="D220" s="61"/>
      <c r="F220" s="3" t="str">
        <f>IF(B220=0,"",IF(B220="","",IF(B220&gt;0,"a","")))</f>
        <v/>
      </c>
    </row>
    <row r="221" spans="1:7" ht="15" hidden="1" customHeight="1" x14ac:dyDescent="0.25">
      <c r="A221" s="56">
        <v>47727</v>
      </c>
      <c r="B221" s="57"/>
      <c r="C221" s="57" t="str">
        <f t="shared" si="4"/>
        <v/>
      </c>
      <c r="D221" s="61"/>
      <c r="F221" s="3" t="str">
        <f>IF(B221=0,"",IF(B221="","",IF(B221&gt;0,"s","")))</f>
        <v/>
      </c>
    </row>
    <row r="222" spans="1:7" ht="15" hidden="1" customHeight="1" x14ac:dyDescent="0.25">
      <c r="A222" s="56">
        <v>47757</v>
      </c>
      <c r="B222" s="57"/>
      <c r="C222" s="57" t="str">
        <f t="shared" si="4"/>
        <v/>
      </c>
      <c r="D222" s="61"/>
      <c r="F222" s="3" t="str">
        <f>IF(B222=0,"",IF(B222="","",IF(B222&gt;0,"o","")))</f>
        <v/>
      </c>
    </row>
    <row r="223" spans="1:7" ht="15" hidden="1" customHeight="1" x14ac:dyDescent="0.25">
      <c r="A223" s="56">
        <v>47788</v>
      </c>
      <c r="B223" s="57"/>
      <c r="C223" s="57" t="str">
        <f t="shared" si="4"/>
        <v/>
      </c>
      <c r="D223" s="61"/>
      <c r="F223" s="3" t="str">
        <f>IF(B223=0,"",IF(B223="","",IF(B223&gt;0,"n","")))</f>
        <v/>
      </c>
    </row>
    <row r="224" spans="1:7" ht="15" hidden="1" customHeight="1" x14ac:dyDescent="0.25">
      <c r="A224" s="58">
        <v>47818</v>
      </c>
      <c r="B224" s="59"/>
      <c r="C224" s="59" t="str">
        <f t="shared" si="4"/>
        <v/>
      </c>
      <c r="D224" s="62"/>
      <c r="F224" s="3" t="str">
        <f>IF(B224=0,"",IF(B224="","",IF(B224&gt;0,"d","")))</f>
        <v/>
      </c>
    </row>
    <row r="225" spans="1:6" ht="15" hidden="1" customHeight="1" x14ac:dyDescent="0.25">
      <c r="A225" s="46">
        <v>47849</v>
      </c>
      <c r="B225" s="47"/>
      <c r="C225" s="47" t="str">
        <f t="shared" si="4"/>
        <v/>
      </c>
      <c r="D225" s="37"/>
      <c r="F225" s="3" t="str">
        <f>IF(B225=0,"",IF(B225="","",IF(B225&gt;0,F213+1,"")))</f>
        <v/>
      </c>
    </row>
    <row r="226" spans="1:6" ht="15" hidden="1" customHeight="1" x14ac:dyDescent="0.25">
      <c r="A226" s="36">
        <v>47880</v>
      </c>
      <c r="B226" s="37"/>
      <c r="C226" s="37" t="str">
        <f t="shared" si="4"/>
        <v/>
      </c>
      <c r="D226" s="37"/>
      <c r="F226" s="3" t="str">
        <f>IF(B226=0,"",IF(B226="","",IF(B226&gt;0,"f","")))</f>
        <v/>
      </c>
    </row>
    <row r="227" spans="1:6" ht="15" hidden="1" customHeight="1" x14ac:dyDescent="0.25">
      <c r="A227" s="36">
        <v>47908</v>
      </c>
      <c r="B227" s="37"/>
      <c r="C227" s="37" t="str">
        <f t="shared" si="4"/>
        <v/>
      </c>
      <c r="D227" s="37"/>
      <c r="F227" s="4" t="str">
        <f>IF(B227=0,"",IF(B227="","",IF(B227&gt;0,"m","")))</f>
        <v/>
      </c>
    </row>
    <row r="228" spans="1:6" ht="15" hidden="1" customHeight="1" x14ac:dyDescent="0.25">
      <c r="A228" s="36">
        <v>47939</v>
      </c>
      <c r="B228" s="37"/>
      <c r="C228" s="37" t="str">
        <f t="shared" si="4"/>
        <v/>
      </c>
      <c r="D228" s="37"/>
      <c r="F228" s="4" t="str">
        <f>IF(B228=0,"",IF(B228="","",IF(B228&gt;0,"a","")))</f>
        <v/>
      </c>
    </row>
    <row r="229" spans="1:6" ht="15" hidden="1" customHeight="1" x14ac:dyDescent="0.25">
      <c r="A229" s="36">
        <v>47969</v>
      </c>
      <c r="B229" s="37"/>
      <c r="C229" s="37" t="str">
        <f t="shared" si="4"/>
        <v/>
      </c>
      <c r="D229" s="37"/>
      <c r="F229" s="3" t="str">
        <f>IF(B229=0,"",IF(B229="","",IF(B229&gt;0,"m","")))</f>
        <v/>
      </c>
    </row>
    <row r="230" spans="1:6" ht="15" hidden="1" customHeight="1" x14ac:dyDescent="0.25">
      <c r="A230" s="36">
        <v>48000</v>
      </c>
      <c r="B230" s="37"/>
      <c r="C230" s="37" t="str">
        <f t="shared" si="4"/>
        <v/>
      </c>
      <c r="D230" s="37"/>
      <c r="F230" s="3" t="str">
        <f>IF(B230=0,"",IF(B230="","",IF(B230&gt;0,"j","")))</f>
        <v/>
      </c>
    </row>
    <row r="231" spans="1:6" ht="15" hidden="1" customHeight="1" x14ac:dyDescent="0.25">
      <c r="A231" s="36">
        <v>48030</v>
      </c>
      <c r="B231" s="37"/>
      <c r="C231" s="37" t="str">
        <f t="shared" si="4"/>
        <v/>
      </c>
      <c r="D231" s="37"/>
      <c r="F231" s="3" t="str">
        <f>IF(B231=0,"",IF(B231="","",IF(B231&gt;0,"j","")))</f>
        <v/>
      </c>
    </row>
    <row r="232" spans="1:6" ht="15" hidden="1" customHeight="1" x14ac:dyDescent="0.25">
      <c r="A232" s="36">
        <v>48061</v>
      </c>
      <c r="B232" s="37"/>
      <c r="C232" s="37" t="str">
        <f t="shared" si="4"/>
        <v/>
      </c>
      <c r="D232" s="37"/>
      <c r="F232" s="3" t="str">
        <f>IF(B232=0,"",IF(B232="","",IF(B232&gt;0,"a","")))</f>
        <v/>
      </c>
    </row>
    <row r="233" spans="1:6" ht="15" hidden="1" customHeight="1" x14ac:dyDescent="0.25">
      <c r="A233" s="36">
        <v>48092</v>
      </c>
      <c r="B233" s="37"/>
      <c r="C233" s="37" t="str">
        <f t="shared" si="4"/>
        <v/>
      </c>
      <c r="D233" s="37"/>
      <c r="F233" s="3" t="str">
        <f>IF(B233=0,"",IF(B233="","",IF(B233&gt;0,"s","")))</f>
        <v/>
      </c>
    </row>
    <row r="234" spans="1:6" ht="15" hidden="1" customHeight="1" x14ac:dyDescent="0.25">
      <c r="A234" s="36">
        <v>48122</v>
      </c>
      <c r="B234" s="37"/>
      <c r="C234" s="37" t="str">
        <f t="shared" si="4"/>
        <v/>
      </c>
      <c r="D234" s="37"/>
      <c r="F234" s="3" t="str">
        <f>IF(B234=0,"",IF(B234="","",IF(B234&gt;0,"o","")))</f>
        <v/>
      </c>
    </row>
    <row r="235" spans="1:6" ht="15" hidden="1" customHeight="1" x14ac:dyDescent="0.25">
      <c r="A235" s="36">
        <v>48153</v>
      </c>
      <c r="B235" s="37"/>
      <c r="C235" s="37" t="str">
        <f t="shared" si="4"/>
        <v/>
      </c>
      <c r="D235" s="37"/>
      <c r="F235" s="3" t="str">
        <f>IF(B235=0,"",IF(B235="","",IF(B235&gt;0,"n","")))</f>
        <v/>
      </c>
    </row>
    <row r="236" spans="1:6" ht="15" hidden="1" customHeight="1" x14ac:dyDescent="0.25">
      <c r="A236" s="38">
        <v>48183</v>
      </c>
      <c r="B236" s="39"/>
      <c r="C236" s="39" t="str">
        <f t="shared" si="4"/>
        <v/>
      </c>
      <c r="D236" s="39"/>
      <c r="F236" s="3" t="str">
        <f>IF(B236=0,"",IF(B236="","",IF(B236&gt;0,"d","")))</f>
        <v/>
      </c>
    </row>
    <row r="237" spans="1:6" ht="15" hidden="1" customHeight="1" x14ac:dyDescent="0.25">
      <c r="A237" s="54">
        <v>48214</v>
      </c>
      <c r="B237" s="55"/>
      <c r="C237" s="55" t="str">
        <f t="shared" si="4"/>
        <v/>
      </c>
      <c r="D237" s="60"/>
    </row>
    <row r="238" spans="1:6" ht="17.25" hidden="1" customHeight="1" x14ac:dyDescent="0.25">
      <c r="A238" s="56">
        <v>48245</v>
      </c>
      <c r="B238" s="57"/>
      <c r="C238" s="57" t="str">
        <f t="shared" si="4"/>
        <v/>
      </c>
      <c r="D238" s="61"/>
    </row>
    <row r="239" spans="1:6" ht="17.25" hidden="1" customHeight="1" x14ac:dyDescent="0.25">
      <c r="A239" s="56">
        <v>48274</v>
      </c>
      <c r="B239" s="57"/>
      <c r="C239" s="57" t="str">
        <f t="shared" si="4"/>
        <v/>
      </c>
      <c r="D239" s="61"/>
    </row>
    <row r="240" spans="1:6" ht="17.25" hidden="1" customHeight="1" x14ac:dyDescent="0.25">
      <c r="A240" s="56">
        <v>48305</v>
      </c>
      <c r="B240" s="57"/>
      <c r="C240" s="57" t="str">
        <f t="shared" si="4"/>
        <v/>
      </c>
      <c r="D240" s="61"/>
    </row>
    <row r="241" spans="1:4" ht="17.25" hidden="1" customHeight="1" x14ac:dyDescent="0.25">
      <c r="A241" s="56">
        <v>48335</v>
      </c>
      <c r="B241" s="57"/>
      <c r="C241" s="57" t="str">
        <f t="shared" si="4"/>
        <v/>
      </c>
      <c r="D241" s="61"/>
    </row>
    <row r="242" spans="1:4" ht="17.25" hidden="1" customHeight="1" x14ac:dyDescent="0.25">
      <c r="A242" s="56">
        <v>48366</v>
      </c>
      <c r="B242" s="57"/>
      <c r="C242" s="57" t="str">
        <f t="shared" si="4"/>
        <v/>
      </c>
      <c r="D242" s="61"/>
    </row>
    <row r="243" spans="1:4" ht="17.25" hidden="1" customHeight="1" x14ac:dyDescent="0.25">
      <c r="A243" s="56">
        <v>48396</v>
      </c>
      <c r="B243" s="57"/>
      <c r="C243" s="57" t="str">
        <f t="shared" si="4"/>
        <v/>
      </c>
      <c r="D243" s="61"/>
    </row>
    <row r="244" spans="1:4" ht="17.25" hidden="1" customHeight="1" x14ac:dyDescent="0.25">
      <c r="A244" s="56">
        <v>48427</v>
      </c>
      <c r="B244" s="57"/>
      <c r="C244" s="57" t="str">
        <f t="shared" si="4"/>
        <v/>
      </c>
      <c r="D244" s="61"/>
    </row>
    <row r="245" spans="1:4" ht="17.25" hidden="1" customHeight="1" x14ac:dyDescent="0.25">
      <c r="A245" s="56">
        <v>48458</v>
      </c>
      <c r="B245" s="57"/>
      <c r="C245" s="57" t="str">
        <f t="shared" si="4"/>
        <v/>
      </c>
      <c r="D245" s="61"/>
    </row>
    <row r="246" spans="1:4" ht="17.25" hidden="1" customHeight="1" x14ac:dyDescent="0.25">
      <c r="A246" s="56">
        <v>48488</v>
      </c>
      <c r="B246" s="57"/>
      <c r="C246" s="57" t="str">
        <f t="shared" si="4"/>
        <v/>
      </c>
      <c r="D246" s="61"/>
    </row>
    <row r="247" spans="1:4" ht="17.25" hidden="1" customHeight="1" x14ac:dyDescent="0.25">
      <c r="A247" s="56">
        <v>48519</v>
      </c>
      <c r="B247" s="57"/>
      <c r="C247" s="57" t="str">
        <f t="shared" si="4"/>
        <v/>
      </c>
      <c r="D247" s="61"/>
    </row>
    <row r="248" spans="1:4" ht="17.25" hidden="1" customHeight="1" x14ac:dyDescent="0.25">
      <c r="A248" s="58">
        <v>48549</v>
      </c>
      <c r="B248" s="59"/>
      <c r="C248" s="59" t="str">
        <f t="shared" si="4"/>
        <v/>
      </c>
      <c r="D248" s="62"/>
    </row>
    <row r="249" spans="1:4" ht="17.25" hidden="1" customHeight="1" x14ac:dyDescent="0.25">
      <c r="A249" s="46">
        <v>48580</v>
      </c>
      <c r="B249" s="47"/>
      <c r="C249" s="47" t="str">
        <f t="shared" si="4"/>
        <v/>
      </c>
      <c r="D249" s="37"/>
    </row>
    <row r="250" spans="1:4" ht="17.25" hidden="1" customHeight="1" x14ac:dyDescent="0.25">
      <c r="A250" s="36">
        <v>48611</v>
      </c>
      <c r="B250" s="37"/>
      <c r="C250" s="37" t="str">
        <f t="shared" si="4"/>
        <v/>
      </c>
      <c r="D250" s="37"/>
    </row>
    <row r="251" spans="1:4" ht="17.25" hidden="1" customHeight="1" x14ac:dyDescent="0.25">
      <c r="A251" s="36">
        <v>48639</v>
      </c>
      <c r="B251" s="37"/>
      <c r="C251" s="37" t="str">
        <f t="shared" si="4"/>
        <v/>
      </c>
      <c r="D251" s="37"/>
    </row>
    <row r="252" spans="1:4" ht="17.25" hidden="1" customHeight="1" x14ac:dyDescent="0.25">
      <c r="A252" s="36">
        <v>48670</v>
      </c>
      <c r="B252" s="37"/>
      <c r="C252" s="37" t="str">
        <f t="shared" si="4"/>
        <v/>
      </c>
      <c r="D252" s="37"/>
    </row>
    <row r="253" spans="1:4" ht="17.25" hidden="1" customHeight="1" x14ac:dyDescent="0.25">
      <c r="A253" s="36">
        <v>48700</v>
      </c>
      <c r="B253" s="37"/>
      <c r="C253" s="37" t="str">
        <f t="shared" si="4"/>
        <v/>
      </c>
      <c r="D253" s="37"/>
    </row>
    <row r="254" spans="1:4" ht="17.25" hidden="1" customHeight="1" x14ac:dyDescent="0.25">
      <c r="A254" s="36">
        <v>48731</v>
      </c>
      <c r="B254" s="37"/>
      <c r="C254" s="37" t="str">
        <f t="shared" si="4"/>
        <v/>
      </c>
      <c r="D254" s="37"/>
    </row>
    <row r="255" spans="1:4" ht="17.25" hidden="1" customHeight="1" x14ac:dyDescent="0.25">
      <c r="A255" s="36">
        <v>48761</v>
      </c>
      <c r="B255" s="37"/>
      <c r="C255" s="37" t="str">
        <f t="shared" si="4"/>
        <v/>
      </c>
      <c r="D255" s="37"/>
    </row>
    <row r="256" spans="1:4" ht="17.25" hidden="1" customHeight="1" x14ac:dyDescent="0.25">
      <c r="A256" s="36">
        <v>48792</v>
      </c>
      <c r="B256" s="37"/>
      <c r="C256" s="37" t="str">
        <f t="shared" si="4"/>
        <v/>
      </c>
      <c r="D256" s="37"/>
    </row>
    <row r="257" spans="1:4" ht="17.25" hidden="1" customHeight="1" x14ac:dyDescent="0.25">
      <c r="A257" s="36">
        <v>48823</v>
      </c>
      <c r="B257" s="37"/>
      <c r="C257" s="37" t="str">
        <f t="shared" si="4"/>
        <v/>
      </c>
      <c r="D257" s="37"/>
    </row>
    <row r="258" spans="1:4" ht="17.25" hidden="1" customHeight="1" x14ac:dyDescent="0.25">
      <c r="A258" s="36">
        <v>48853</v>
      </c>
      <c r="B258" s="37"/>
      <c r="C258" s="37" t="str">
        <f t="shared" si="4"/>
        <v/>
      </c>
      <c r="D258" s="37"/>
    </row>
    <row r="259" spans="1:4" ht="17.25" hidden="1" customHeight="1" x14ac:dyDescent="0.25">
      <c r="A259" s="36">
        <v>48884</v>
      </c>
      <c r="B259" s="37"/>
      <c r="C259" s="37" t="str">
        <f t="shared" si="4"/>
        <v/>
      </c>
      <c r="D259" s="37"/>
    </row>
    <row r="260" spans="1:4" ht="17.25" hidden="1" customHeight="1" x14ac:dyDescent="0.25">
      <c r="A260" s="38">
        <v>48914</v>
      </c>
      <c r="B260" s="39"/>
      <c r="C260" s="39" t="str">
        <f t="shared" si="4"/>
        <v/>
      </c>
      <c r="D260" s="39"/>
    </row>
    <row r="261" spans="1:4" ht="17.25" hidden="1" customHeight="1" x14ac:dyDescent="0.25">
      <c r="A261" s="54">
        <v>48945</v>
      </c>
      <c r="B261" s="55"/>
      <c r="C261" s="55" t="str">
        <f t="shared" si="4"/>
        <v/>
      </c>
      <c r="D261" s="60"/>
    </row>
    <row r="262" spans="1:4" ht="17.25" hidden="1" customHeight="1" x14ac:dyDescent="0.25">
      <c r="A262" s="56">
        <v>48976</v>
      </c>
      <c r="B262" s="57"/>
      <c r="C262" s="57" t="str">
        <f t="shared" si="4"/>
        <v/>
      </c>
      <c r="D262" s="61"/>
    </row>
    <row r="263" spans="1:4" ht="17.25" hidden="1" customHeight="1" x14ac:dyDescent="0.25">
      <c r="A263" s="56">
        <v>49004</v>
      </c>
      <c r="B263" s="57"/>
      <c r="C263" s="57" t="str">
        <f t="shared" si="4"/>
        <v/>
      </c>
      <c r="D263" s="61"/>
    </row>
    <row r="264" spans="1:4" ht="17.25" hidden="1" customHeight="1" x14ac:dyDescent="0.25">
      <c r="A264" s="56">
        <v>49035</v>
      </c>
      <c r="B264" s="57"/>
      <c r="C264" s="57" t="str">
        <f t="shared" si="4"/>
        <v/>
      </c>
      <c r="D264" s="61"/>
    </row>
    <row r="265" spans="1:4" ht="17.25" hidden="1" customHeight="1" x14ac:dyDescent="0.25">
      <c r="A265" s="56">
        <v>49065</v>
      </c>
      <c r="B265" s="57"/>
      <c r="C265" s="57" t="str">
        <f t="shared" si="4"/>
        <v/>
      </c>
      <c r="D265" s="61"/>
    </row>
    <row r="266" spans="1:4" ht="17.25" hidden="1" customHeight="1" x14ac:dyDescent="0.25">
      <c r="A266" s="56">
        <v>49096</v>
      </c>
      <c r="B266" s="57"/>
      <c r="C266" s="57" t="str">
        <f t="shared" si="4"/>
        <v/>
      </c>
      <c r="D266" s="61"/>
    </row>
    <row r="267" spans="1:4" ht="17.25" hidden="1" customHeight="1" x14ac:dyDescent="0.25">
      <c r="A267" s="56">
        <v>49126</v>
      </c>
      <c r="B267" s="57"/>
      <c r="C267" s="57" t="str">
        <f t="shared" si="4"/>
        <v/>
      </c>
      <c r="D267" s="61"/>
    </row>
    <row r="268" spans="1:4" ht="17.25" hidden="1" customHeight="1" x14ac:dyDescent="0.25">
      <c r="A268" s="56">
        <v>49157</v>
      </c>
      <c r="B268" s="57"/>
      <c r="C268" s="57" t="str">
        <f t="shared" si="4"/>
        <v/>
      </c>
      <c r="D268" s="61"/>
    </row>
    <row r="269" spans="1:4" ht="17.25" hidden="1" customHeight="1" x14ac:dyDescent="0.25">
      <c r="A269" s="56">
        <v>49188</v>
      </c>
      <c r="B269" s="57"/>
      <c r="C269" s="57" t="str">
        <f t="shared" si="4"/>
        <v/>
      </c>
      <c r="D269" s="61"/>
    </row>
    <row r="270" spans="1:4" ht="17.25" hidden="1" customHeight="1" x14ac:dyDescent="0.25">
      <c r="A270" s="56">
        <v>49218</v>
      </c>
      <c r="B270" s="57"/>
      <c r="C270" s="57" t="str">
        <f t="shared" si="4"/>
        <v/>
      </c>
      <c r="D270" s="61"/>
    </row>
    <row r="271" spans="1:4" ht="17.25" hidden="1" customHeight="1" x14ac:dyDescent="0.25">
      <c r="A271" s="56">
        <v>49249</v>
      </c>
      <c r="B271" s="57"/>
      <c r="C271" s="57" t="str">
        <f t="shared" si="4"/>
        <v/>
      </c>
      <c r="D271" s="61"/>
    </row>
    <row r="272" spans="1:4" ht="17.25" hidden="1" customHeight="1" x14ac:dyDescent="0.25">
      <c r="A272" s="58">
        <v>49279</v>
      </c>
      <c r="B272" s="59"/>
      <c r="C272" s="59" t="str">
        <f t="shared" si="4"/>
        <v/>
      </c>
      <c r="D272" s="62"/>
    </row>
    <row r="273" spans="1:4" ht="17.25" hidden="1" customHeight="1" x14ac:dyDescent="0.25">
      <c r="A273" s="46">
        <v>49310</v>
      </c>
      <c r="B273" s="47"/>
      <c r="C273" s="47" t="str">
        <f t="shared" si="4"/>
        <v/>
      </c>
      <c r="D273" s="37"/>
    </row>
    <row r="274" spans="1:4" ht="17.25" hidden="1" customHeight="1" x14ac:dyDescent="0.25">
      <c r="A274" s="36">
        <v>49341</v>
      </c>
      <c r="B274" s="37"/>
      <c r="C274" s="37" t="str">
        <f t="shared" si="4"/>
        <v/>
      </c>
      <c r="D274" s="37"/>
    </row>
    <row r="275" spans="1:4" ht="17.25" hidden="1" customHeight="1" x14ac:dyDescent="0.25">
      <c r="A275" s="36">
        <v>49369</v>
      </c>
      <c r="B275" s="37"/>
      <c r="C275" s="37" t="str">
        <f t="shared" si="4"/>
        <v/>
      </c>
      <c r="D275" s="37"/>
    </row>
    <row r="276" spans="1:4" ht="17.25" hidden="1" customHeight="1" x14ac:dyDescent="0.25">
      <c r="A276" s="36">
        <v>49400</v>
      </c>
      <c r="B276" s="37"/>
      <c r="C276" s="37" t="str">
        <f t="shared" si="4"/>
        <v/>
      </c>
      <c r="D276" s="37"/>
    </row>
    <row r="277" spans="1:4" ht="17.25" hidden="1" customHeight="1" x14ac:dyDescent="0.25">
      <c r="A277" s="36">
        <v>49430</v>
      </c>
      <c r="B277" s="37"/>
      <c r="C277" s="37" t="str">
        <f t="shared" ref="C277:C340" si="5">IFERROR(IF(B277/B265*100-100=-100,"",B277/B265*100-100),"")</f>
        <v/>
      </c>
      <c r="D277" s="37"/>
    </row>
    <row r="278" spans="1:4" ht="17.25" hidden="1" customHeight="1" x14ac:dyDescent="0.25">
      <c r="A278" s="36">
        <v>49461</v>
      </c>
      <c r="B278" s="37"/>
      <c r="C278" s="37" t="str">
        <f t="shared" si="5"/>
        <v/>
      </c>
      <c r="D278" s="37"/>
    </row>
    <row r="279" spans="1:4" ht="17.25" hidden="1" customHeight="1" x14ac:dyDescent="0.25">
      <c r="A279" s="36">
        <v>49491</v>
      </c>
      <c r="B279" s="37"/>
      <c r="C279" s="37" t="str">
        <f t="shared" si="5"/>
        <v/>
      </c>
      <c r="D279" s="37"/>
    </row>
    <row r="280" spans="1:4" ht="17.25" hidden="1" customHeight="1" x14ac:dyDescent="0.25">
      <c r="A280" s="36">
        <v>49522</v>
      </c>
      <c r="B280" s="37"/>
      <c r="C280" s="37" t="str">
        <f t="shared" si="5"/>
        <v/>
      </c>
      <c r="D280" s="37"/>
    </row>
    <row r="281" spans="1:4" ht="17.25" hidden="1" customHeight="1" x14ac:dyDescent="0.25">
      <c r="A281" s="36">
        <v>49553</v>
      </c>
      <c r="B281" s="37"/>
      <c r="C281" s="37" t="str">
        <f t="shared" si="5"/>
        <v/>
      </c>
      <c r="D281" s="37"/>
    </row>
    <row r="282" spans="1:4" ht="17.25" hidden="1" customHeight="1" x14ac:dyDescent="0.25">
      <c r="A282" s="36">
        <v>49583</v>
      </c>
      <c r="B282" s="37"/>
      <c r="C282" s="37" t="str">
        <f t="shared" si="5"/>
        <v/>
      </c>
      <c r="D282" s="37"/>
    </row>
    <row r="283" spans="1:4" ht="17.25" hidden="1" customHeight="1" x14ac:dyDescent="0.25">
      <c r="A283" s="36">
        <v>49614</v>
      </c>
      <c r="B283" s="37"/>
      <c r="C283" s="37" t="str">
        <f t="shared" si="5"/>
        <v/>
      </c>
      <c r="D283" s="37"/>
    </row>
    <row r="284" spans="1:4" ht="17.25" hidden="1" customHeight="1" x14ac:dyDescent="0.25">
      <c r="A284" s="38">
        <v>49644</v>
      </c>
      <c r="B284" s="39"/>
      <c r="C284" s="39" t="str">
        <f t="shared" si="5"/>
        <v/>
      </c>
      <c r="D284" s="39"/>
    </row>
    <row r="285" spans="1:4" ht="17.25" hidden="1" customHeight="1" x14ac:dyDescent="0.25">
      <c r="A285" s="54">
        <v>49675</v>
      </c>
      <c r="B285" s="55"/>
      <c r="C285" s="55" t="str">
        <f t="shared" si="5"/>
        <v/>
      </c>
      <c r="D285" s="60"/>
    </row>
    <row r="286" spans="1:4" ht="17.25" hidden="1" customHeight="1" x14ac:dyDescent="0.25">
      <c r="A286" s="56">
        <v>49706</v>
      </c>
      <c r="B286" s="57"/>
      <c r="C286" s="57" t="str">
        <f t="shared" si="5"/>
        <v/>
      </c>
      <c r="D286" s="61"/>
    </row>
    <row r="287" spans="1:4" ht="17.25" hidden="1" customHeight="1" x14ac:dyDescent="0.25">
      <c r="A287" s="56">
        <v>49735</v>
      </c>
      <c r="B287" s="57"/>
      <c r="C287" s="57" t="str">
        <f t="shared" si="5"/>
        <v/>
      </c>
      <c r="D287" s="61"/>
    </row>
    <row r="288" spans="1:4" ht="17.25" hidden="1" customHeight="1" x14ac:dyDescent="0.25">
      <c r="A288" s="56">
        <v>49766</v>
      </c>
      <c r="B288" s="57"/>
      <c r="C288" s="57" t="str">
        <f t="shared" si="5"/>
        <v/>
      </c>
      <c r="D288" s="61"/>
    </row>
    <row r="289" spans="1:4" ht="17.25" hidden="1" customHeight="1" x14ac:dyDescent="0.25">
      <c r="A289" s="56">
        <v>49796</v>
      </c>
      <c r="B289" s="57"/>
      <c r="C289" s="57" t="str">
        <f t="shared" si="5"/>
        <v/>
      </c>
      <c r="D289" s="61"/>
    </row>
    <row r="290" spans="1:4" ht="17.25" hidden="1" customHeight="1" x14ac:dyDescent="0.25">
      <c r="A290" s="56">
        <v>49827</v>
      </c>
      <c r="B290" s="57"/>
      <c r="C290" s="57" t="str">
        <f t="shared" si="5"/>
        <v/>
      </c>
      <c r="D290" s="61"/>
    </row>
    <row r="291" spans="1:4" ht="17.25" hidden="1" customHeight="1" x14ac:dyDescent="0.25">
      <c r="A291" s="56">
        <v>49857</v>
      </c>
      <c r="B291" s="57"/>
      <c r="C291" s="57" t="str">
        <f t="shared" si="5"/>
        <v/>
      </c>
      <c r="D291" s="61"/>
    </row>
    <row r="292" spans="1:4" ht="17.25" hidden="1" customHeight="1" x14ac:dyDescent="0.25">
      <c r="A292" s="56">
        <v>49888</v>
      </c>
      <c r="B292" s="57"/>
      <c r="C292" s="57" t="str">
        <f t="shared" si="5"/>
        <v/>
      </c>
      <c r="D292" s="61"/>
    </row>
    <row r="293" spans="1:4" ht="17.25" hidden="1" customHeight="1" x14ac:dyDescent="0.25">
      <c r="A293" s="56">
        <v>49919</v>
      </c>
      <c r="B293" s="57"/>
      <c r="C293" s="57" t="str">
        <f t="shared" si="5"/>
        <v/>
      </c>
      <c r="D293" s="61"/>
    </row>
    <row r="294" spans="1:4" ht="17.25" hidden="1" customHeight="1" x14ac:dyDescent="0.25">
      <c r="A294" s="56">
        <v>49949</v>
      </c>
      <c r="B294" s="57"/>
      <c r="C294" s="57" t="str">
        <f t="shared" si="5"/>
        <v/>
      </c>
      <c r="D294" s="61"/>
    </row>
    <row r="295" spans="1:4" ht="17.25" hidden="1" customHeight="1" x14ac:dyDescent="0.25">
      <c r="A295" s="56">
        <v>49980</v>
      </c>
      <c r="B295" s="57"/>
      <c r="C295" s="57" t="str">
        <f t="shared" si="5"/>
        <v/>
      </c>
      <c r="D295" s="61"/>
    </row>
    <row r="296" spans="1:4" ht="17.25" hidden="1" customHeight="1" x14ac:dyDescent="0.25">
      <c r="A296" s="58">
        <v>50010</v>
      </c>
      <c r="B296" s="59"/>
      <c r="C296" s="59" t="str">
        <f t="shared" si="5"/>
        <v/>
      </c>
      <c r="D296" s="62"/>
    </row>
    <row r="297" spans="1:4" ht="17.25" hidden="1" customHeight="1" x14ac:dyDescent="0.25">
      <c r="A297" s="46">
        <v>50041</v>
      </c>
      <c r="B297" s="47"/>
      <c r="C297" s="47" t="str">
        <f t="shared" si="5"/>
        <v/>
      </c>
      <c r="D297" s="37"/>
    </row>
    <row r="298" spans="1:4" ht="17.25" hidden="1" customHeight="1" x14ac:dyDescent="0.25">
      <c r="A298" s="36">
        <v>50072</v>
      </c>
      <c r="B298" s="37"/>
      <c r="C298" s="37" t="str">
        <f t="shared" si="5"/>
        <v/>
      </c>
      <c r="D298" s="37"/>
    </row>
    <row r="299" spans="1:4" ht="17.25" hidden="1" customHeight="1" x14ac:dyDescent="0.25">
      <c r="A299" s="36">
        <v>50100</v>
      </c>
      <c r="B299" s="37"/>
      <c r="C299" s="37" t="str">
        <f t="shared" si="5"/>
        <v/>
      </c>
      <c r="D299" s="37"/>
    </row>
    <row r="300" spans="1:4" ht="17.25" hidden="1" customHeight="1" x14ac:dyDescent="0.25">
      <c r="A300" s="36">
        <v>50131</v>
      </c>
      <c r="B300" s="37"/>
      <c r="C300" s="37" t="str">
        <f t="shared" si="5"/>
        <v/>
      </c>
      <c r="D300" s="37"/>
    </row>
    <row r="301" spans="1:4" ht="17.25" hidden="1" customHeight="1" x14ac:dyDescent="0.25">
      <c r="A301" s="36">
        <v>50161</v>
      </c>
      <c r="B301" s="37"/>
      <c r="C301" s="37" t="str">
        <f t="shared" si="5"/>
        <v/>
      </c>
      <c r="D301" s="37"/>
    </row>
    <row r="302" spans="1:4" ht="17.25" hidden="1" customHeight="1" x14ac:dyDescent="0.25">
      <c r="A302" s="36">
        <v>50192</v>
      </c>
      <c r="B302" s="37"/>
      <c r="C302" s="37" t="str">
        <f t="shared" si="5"/>
        <v/>
      </c>
      <c r="D302" s="37"/>
    </row>
    <row r="303" spans="1:4" ht="17.25" hidden="1" customHeight="1" x14ac:dyDescent="0.25">
      <c r="A303" s="36">
        <v>50222</v>
      </c>
      <c r="B303" s="37"/>
      <c r="C303" s="37" t="str">
        <f t="shared" si="5"/>
        <v/>
      </c>
      <c r="D303" s="37"/>
    </row>
    <row r="304" spans="1:4" ht="17.25" hidden="1" customHeight="1" x14ac:dyDescent="0.25">
      <c r="A304" s="36">
        <v>50253</v>
      </c>
      <c r="B304" s="37"/>
      <c r="C304" s="37" t="str">
        <f t="shared" si="5"/>
        <v/>
      </c>
      <c r="D304" s="37"/>
    </row>
    <row r="305" spans="1:4" ht="17.25" hidden="1" customHeight="1" x14ac:dyDescent="0.25">
      <c r="A305" s="36">
        <v>50284</v>
      </c>
      <c r="B305" s="37"/>
      <c r="C305" s="37" t="str">
        <f t="shared" si="5"/>
        <v/>
      </c>
      <c r="D305" s="37"/>
    </row>
    <row r="306" spans="1:4" ht="17.25" hidden="1" customHeight="1" x14ac:dyDescent="0.25">
      <c r="A306" s="36">
        <v>50314</v>
      </c>
      <c r="B306" s="37"/>
      <c r="C306" s="37" t="str">
        <f t="shared" si="5"/>
        <v/>
      </c>
      <c r="D306" s="37"/>
    </row>
    <row r="307" spans="1:4" ht="17.25" hidden="1" customHeight="1" x14ac:dyDescent="0.25">
      <c r="A307" s="36">
        <v>50345</v>
      </c>
      <c r="B307" s="37"/>
      <c r="C307" s="37" t="str">
        <f t="shared" si="5"/>
        <v/>
      </c>
      <c r="D307" s="37"/>
    </row>
    <row r="308" spans="1:4" ht="17.25" hidden="1" customHeight="1" x14ac:dyDescent="0.25">
      <c r="A308" s="38">
        <v>50375</v>
      </c>
      <c r="B308" s="39"/>
      <c r="C308" s="39" t="str">
        <f t="shared" si="5"/>
        <v/>
      </c>
      <c r="D308" s="39"/>
    </row>
    <row r="309" spans="1:4" ht="17.25" hidden="1" customHeight="1" x14ac:dyDescent="0.25">
      <c r="A309" s="54">
        <v>50406</v>
      </c>
      <c r="B309" s="55"/>
      <c r="C309" s="55" t="str">
        <f t="shared" si="5"/>
        <v/>
      </c>
      <c r="D309" s="60"/>
    </row>
    <row r="310" spans="1:4" ht="17.25" hidden="1" customHeight="1" x14ac:dyDescent="0.25">
      <c r="A310" s="56">
        <v>50437</v>
      </c>
      <c r="B310" s="57"/>
      <c r="C310" s="57" t="str">
        <f t="shared" si="5"/>
        <v/>
      </c>
      <c r="D310" s="61"/>
    </row>
    <row r="311" spans="1:4" ht="17.25" hidden="1" customHeight="1" x14ac:dyDescent="0.25">
      <c r="A311" s="56">
        <v>50465</v>
      </c>
      <c r="B311" s="57"/>
      <c r="C311" s="57" t="str">
        <f t="shared" si="5"/>
        <v/>
      </c>
      <c r="D311" s="61"/>
    </row>
    <row r="312" spans="1:4" ht="17.25" hidden="1" customHeight="1" x14ac:dyDescent="0.25">
      <c r="A312" s="56">
        <v>50496</v>
      </c>
      <c r="B312" s="57"/>
      <c r="C312" s="57" t="str">
        <f t="shared" si="5"/>
        <v/>
      </c>
      <c r="D312" s="61"/>
    </row>
    <row r="313" spans="1:4" ht="17.25" hidden="1" customHeight="1" x14ac:dyDescent="0.25">
      <c r="A313" s="56">
        <v>50526</v>
      </c>
      <c r="B313" s="57"/>
      <c r="C313" s="57" t="str">
        <f t="shared" si="5"/>
        <v/>
      </c>
      <c r="D313" s="61"/>
    </row>
    <row r="314" spans="1:4" ht="17.25" hidden="1" customHeight="1" x14ac:dyDescent="0.25">
      <c r="A314" s="56">
        <v>50557</v>
      </c>
      <c r="B314" s="57"/>
      <c r="C314" s="57" t="str">
        <f t="shared" si="5"/>
        <v/>
      </c>
      <c r="D314" s="61"/>
    </row>
    <row r="315" spans="1:4" ht="17.25" hidden="1" customHeight="1" x14ac:dyDescent="0.25">
      <c r="A315" s="56">
        <v>50587</v>
      </c>
      <c r="B315" s="57"/>
      <c r="C315" s="57" t="str">
        <f t="shared" si="5"/>
        <v/>
      </c>
      <c r="D315" s="61"/>
    </row>
    <row r="316" spans="1:4" ht="17.25" hidden="1" customHeight="1" x14ac:dyDescent="0.25">
      <c r="A316" s="56">
        <v>50618</v>
      </c>
      <c r="B316" s="57"/>
      <c r="C316" s="57" t="str">
        <f t="shared" si="5"/>
        <v/>
      </c>
      <c r="D316" s="61"/>
    </row>
    <row r="317" spans="1:4" ht="17.25" hidden="1" customHeight="1" x14ac:dyDescent="0.25">
      <c r="A317" s="56">
        <v>50649</v>
      </c>
      <c r="B317" s="57"/>
      <c r="C317" s="57" t="str">
        <f t="shared" si="5"/>
        <v/>
      </c>
      <c r="D317" s="61"/>
    </row>
    <row r="318" spans="1:4" ht="17.25" hidden="1" customHeight="1" x14ac:dyDescent="0.25">
      <c r="A318" s="56">
        <v>50679</v>
      </c>
      <c r="B318" s="57"/>
      <c r="C318" s="57" t="str">
        <f t="shared" si="5"/>
        <v/>
      </c>
      <c r="D318" s="61"/>
    </row>
    <row r="319" spans="1:4" ht="17.25" hidden="1" customHeight="1" x14ac:dyDescent="0.25">
      <c r="A319" s="56">
        <v>50710</v>
      </c>
      <c r="B319" s="57"/>
      <c r="C319" s="57" t="str">
        <f t="shared" si="5"/>
        <v/>
      </c>
      <c r="D319" s="61"/>
    </row>
    <row r="320" spans="1:4" ht="17.25" hidden="1" customHeight="1" x14ac:dyDescent="0.25">
      <c r="A320" s="58">
        <v>50740</v>
      </c>
      <c r="B320" s="59"/>
      <c r="C320" s="59" t="str">
        <f t="shared" si="5"/>
        <v/>
      </c>
      <c r="D320" s="62"/>
    </row>
    <row r="321" spans="1:4" ht="17.25" hidden="1" customHeight="1" x14ac:dyDescent="0.25">
      <c r="A321" s="46">
        <v>50771</v>
      </c>
      <c r="B321" s="47"/>
      <c r="C321" s="47" t="str">
        <f t="shared" si="5"/>
        <v/>
      </c>
      <c r="D321" s="37"/>
    </row>
    <row r="322" spans="1:4" ht="17.25" hidden="1" customHeight="1" x14ac:dyDescent="0.25">
      <c r="A322" s="36">
        <v>50802</v>
      </c>
      <c r="B322" s="37"/>
      <c r="C322" s="37" t="str">
        <f t="shared" si="5"/>
        <v/>
      </c>
      <c r="D322" s="37"/>
    </row>
    <row r="323" spans="1:4" ht="17.25" hidden="1" customHeight="1" x14ac:dyDescent="0.25">
      <c r="A323" s="36">
        <v>50830</v>
      </c>
      <c r="B323" s="37"/>
      <c r="C323" s="37" t="str">
        <f t="shared" si="5"/>
        <v/>
      </c>
      <c r="D323" s="37"/>
    </row>
    <row r="324" spans="1:4" ht="17.25" hidden="1" customHeight="1" x14ac:dyDescent="0.25">
      <c r="A324" s="36">
        <v>50861</v>
      </c>
      <c r="B324" s="37"/>
      <c r="C324" s="37" t="str">
        <f t="shared" si="5"/>
        <v/>
      </c>
      <c r="D324" s="37"/>
    </row>
    <row r="325" spans="1:4" ht="17.25" hidden="1" customHeight="1" x14ac:dyDescent="0.25">
      <c r="A325" s="36">
        <v>50891</v>
      </c>
      <c r="B325" s="37"/>
      <c r="C325" s="37" t="str">
        <f t="shared" si="5"/>
        <v/>
      </c>
      <c r="D325" s="37"/>
    </row>
    <row r="326" spans="1:4" ht="17.25" hidden="1" customHeight="1" x14ac:dyDescent="0.25">
      <c r="A326" s="36">
        <v>50922</v>
      </c>
      <c r="B326" s="37"/>
      <c r="C326" s="37" t="str">
        <f t="shared" si="5"/>
        <v/>
      </c>
      <c r="D326" s="37"/>
    </row>
    <row r="327" spans="1:4" ht="17.25" hidden="1" customHeight="1" x14ac:dyDescent="0.25">
      <c r="A327" s="36">
        <v>50952</v>
      </c>
      <c r="B327" s="37"/>
      <c r="C327" s="37" t="str">
        <f t="shared" si="5"/>
        <v/>
      </c>
      <c r="D327" s="37"/>
    </row>
    <row r="328" spans="1:4" ht="17.25" hidden="1" customHeight="1" x14ac:dyDescent="0.25">
      <c r="A328" s="36">
        <v>50983</v>
      </c>
      <c r="B328" s="37"/>
      <c r="C328" s="37" t="str">
        <f t="shared" si="5"/>
        <v/>
      </c>
      <c r="D328" s="37"/>
    </row>
    <row r="329" spans="1:4" ht="17.25" hidden="1" customHeight="1" x14ac:dyDescent="0.25">
      <c r="A329" s="36">
        <v>51014</v>
      </c>
      <c r="B329" s="37"/>
      <c r="C329" s="37" t="str">
        <f t="shared" si="5"/>
        <v/>
      </c>
      <c r="D329" s="37"/>
    </row>
    <row r="330" spans="1:4" ht="17.25" hidden="1" customHeight="1" x14ac:dyDescent="0.25">
      <c r="A330" s="36">
        <v>51044</v>
      </c>
      <c r="B330" s="37"/>
      <c r="C330" s="37" t="str">
        <f t="shared" si="5"/>
        <v/>
      </c>
      <c r="D330" s="37"/>
    </row>
    <row r="331" spans="1:4" ht="17.25" hidden="1" customHeight="1" x14ac:dyDescent="0.25">
      <c r="A331" s="36">
        <v>51075</v>
      </c>
      <c r="B331" s="37"/>
      <c r="C331" s="37" t="str">
        <f t="shared" si="5"/>
        <v/>
      </c>
      <c r="D331" s="37"/>
    </row>
    <row r="332" spans="1:4" ht="17.25" hidden="1" customHeight="1" x14ac:dyDescent="0.25">
      <c r="A332" s="38">
        <v>51105</v>
      </c>
      <c r="B332" s="39"/>
      <c r="C332" s="39" t="str">
        <f t="shared" si="5"/>
        <v/>
      </c>
      <c r="D332" s="39"/>
    </row>
    <row r="333" spans="1:4" ht="17.25" hidden="1" customHeight="1" x14ac:dyDescent="0.25">
      <c r="A333" s="54">
        <v>51136</v>
      </c>
      <c r="B333" s="55"/>
      <c r="C333" s="55" t="str">
        <f t="shared" si="5"/>
        <v/>
      </c>
      <c r="D333" s="60"/>
    </row>
    <row r="334" spans="1:4" ht="17.25" hidden="1" customHeight="1" x14ac:dyDescent="0.25">
      <c r="A334" s="56">
        <v>51167</v>
      </c>
      <c r="B334" s="57"/>
      <c r="C334" s="57" t="str">
        <f t="shared" si="5"/>
        <v/>
      </c>
      <c r="D334" s="61"/>
    </row>
    <row r="335" spans="1:4" ht="17.25" hidden="1" customHeight="1" x14ac:dyDescent="0.25">
      <c r="A335" s="56">
        <v>51196</v>
      </c>
      <c r="B335" s="57"/>
      <c r="C335" s="57" t="str">
        <f t="shared" si="5"/>
        <v/>
      </c>
      <c r="D335" s="61"/>
    </row>
    <row r="336" spans="1:4" ht="17.25" hidden="1" customHeight="1" x14ac:dyDescent="0.25">
      <c r="A336" s="56">
        <v>51227</v>
      </c>
      <c r="B336" s="57"/>
      <c r="C336" s="57" t="str">
        <f t="shared" si="5"/>
        <v/>
      </c>
      <c r="D336" s="61"/>
    </row>
    <row r="337" spans="1:4" ht="17.25" hidden="1" customHeight="1" x14ac:dyDescent="0.25">
      <c r="A337" s="56">
        <v>51257</v>
      </c>
      <c r="B337" s="57"/>
      <c r="C337" s="57" t="str">
        <f t="shared" si="5"/>
        <v/>
      </c>
      <c r="D337" s="61"/>
    </row>
    <row r="338" spans="1:4" ht="17.25" hidden="1" customHeight="1" x14ac:dyDescent="0.25">
      <c r="A338" s="56">
        <v>51288</v>
      </c>
      <c r="B338" s="57"/>
      <c r="C338" s="57" t="str">
        <f t="shared" si="5"/>
        <v/>
      </c>
      <c r="D338" s="61"/>
    </row>
    <row r="339" spans="1:4" ht="17.25" hidden="1" customHeight="1" x14ac:dyDescent="0.25">
      <c r="A339" s="56">
        <v>51318</v>
      </c>
      <c r="B339" s="57"/>
      <c r="C339" s="57" t="str">
        <f t="shared" si="5"/>
        <v/>
      </c>
      <c r="D339" s="61"/>
    </row>
    <row r="340" spans="1:4" ht="17.25" hidden="1" customHeight="1" x14ac:dyDescent="0.25">
      <c r="A340" s="56">
        <v>51349</v>
      </c>
      <c r="B340" s="57"/>
      <c r="C340" s="57" t="str">
        <f t="shared" si="5"/>
        <v/>
      </c>
      <c r="D340" s="61"/>
    </row>
    <row r="341" spans="1:4" ht="17.25" hidden="1" customHeight="1" x14ac:dyDescent="0.25">
      <c r="A341" s="56">
        <v>51380</v>
      </c>
      <c r="B341" s="57"/>
      <c r="C341" s="57" t="str">
        <f t="shared" ref="C341:C404" si="6">IFERROR(IF(B341/B329*100-100=-100,"",B341/B329*100-100),"")</f>
        <v/>
      </c>
      <c r="D341" s="61"/>
    </row>
    <row r="342" spans="1:4" ht="17.25" hidden="1" customHeight="1" x14ac:dyDescent="0.25">
      <c r="A342" s="56">
        <v>51410</v>
      </c>
      <c r="B342" s="57"/>
      <c r="C342" s="57" t="str">
        <f t="shared" si="6"/>
        <v/>
      </c>
      <c r="D342" s="61"/>
    </row>
    <row r="343" spans="1:4" ht="17.25" hidden="1" customHeight="1" x14ac:dyDescent="0.25">
      <c r="A343" s="56">
        <v>51441</v>
      </c>
      <c r="B343" s="57"/>
      <c r="C343" s="57" t="str">
        <f t="shared" si="6"/>
        <v/>
      </c>
      <c r="D343" s="61"/>
    </row>
    <row r="344" spans="1:4" ht="17.25" hidden="1" customHeight="1" x14ac:dyDescent="0.25">
      <c r="A344" s="58">
        <v>51471</v>
      </c>
      <c r="B344" s="59"/>
      <c r="C344" s="59" t="str">
        <f t="shared" si="6"/>
        <v/>
      </c>
      <c r="D344" s="62"/>
    </row>
    <row r="345" spans="1:4" ht="17.25" hidden="1" customHeight="1" x14ac:dyDescent="0.25">
      <c r="A345" s="46">
        <v>51502</v>
      </c>
      <c r="B345" s="47"/>
      <c r="C345" s="47" t="str">
        <f t="shared" si="6"/>
        <v/>
      </c>
      <c r="D345" s="37"/>
    </row>
    <row r="346" spans="1:4" ht="17.25" hidden="1" customHeight="1" x14ac:dyDescent="0.25">
      <c r="A346" s="36">
        <v>51533</v>
      </c>
      <c r="B346" s="37"/>
      <c r="C346" s="37" t="str">
        <f t="shared" si="6"/>
        <v/>
      </c>
      <c r="D346" s="37"/>
    </row>
    <row r="347" spans="1:4" ht="17.25" hidden="1" customHeight="1" x14ac:dyDescent="0.25">
      <c r="A347" s="36">
        <v>51561</v>
      </c>
      <c r="B347" s="37"/>
      <c r="C347" s="37" t="str">
        <f t="shared" si="6"/>
        <v/>
      </c>
      <c r="D347" s="37"/>
    </row>
    <row r="348" spans="1:4" ht="17.25" hidden="1" customHeight="1" x14ac:dyDescent="0.25">
      <c r="A348" s="36">
        <v>51592</v>
      </c>
      <c r="B348" s="37"/>
      <c r="C348" s="37" t="str">
        <f t="shared" si="6"/>
        <v/>
      </c>
      <c r="D348" s="37"/>
    </row>
    <row r="349" spans="1:4" ht="17.25" hidden="1" customHeight="1" x14ac:dyDescent="0.25">
      <c r="A349" s="36">
        <v>51622</v>
      </c>
      <c r="B349" s="37"/>
      <c r="C349" s="37" t="str">
        <f t="shared" si="6"/>
        <v/>
      </c>
      <c r="D349" s="37"/>
    </row>
    <row r="350" spans="1:4" ht="17.25" hidden="1" customHeight="1" x14ac:dyDescent="0.25">
      <c r="A350" s="36">
        <v>51653</v>
      </c>
      <c r="B350" s="37"/>
      <c r="C350" s="37" t="str">
        <f t="shared" si="6"/>
        <v/>
      </c>
      <c r="D350" s="37"/>
    </row>
    <row r="351" spans="1:4" ht="17.25" hidden="1" customHeight="1" x14ac:dyDescent="0.25">
      <c r="A351" s="36">
        <v>51683</v>
      </c>
      <c r="B351" s="37"/>
      <c r="C351" s="37" t="str">
        <f t="shared" si="6"/>
        <v/>
      </c>
      <c r="D351" s="37"/>
    </row>
    <row r="352" spans="1:4" ht="17.25" hidden="1" customHeight="1" x14ac:dyDescent="0.25">
      <c r="A352" s="36">
        <v>51714</v>
      </c>
      <c r="B352" s="37"/>
      <c r="C352" s="37" t="str">
        <f t="shared" si="6"/>
        <v/>
      </c>
      <c r="D352" s="37"/>
    </row>
    <row r="353" spans="1:4" ht="17.25" hidden="1" customHeight="1" x14ac:dyDescent="0.25">
      <c r="A353" s="36">
        <v>51745</v>
      </c>
      <c r="B353" s="37"/>
      <c r="C353" s="37" t="str">
        <f t="shared" si="6"/>
        <v/>
      </c>
      <c r="D353" s="37"/>
    </row>
    <row r="354" spans="1:4" ht="17.25" hidden="1" customHeight="1" x14ac:dyDescent="0.25">
      <c r="A354" s="36">
        <v>51775</v>
      </c>
      <c r="B354" s="37"/>
      <c r="C354" s="37" t="str">
        <f t="shared" si="6"/>
        <v/>
      </c>
      <c r="D354" s="37"/>
    </row>
    <row r="355" spans="1:4" ht="17.25" hidden="1" customHeight="1" x14ac:dyDescent="0.25">
      <c r="A355" s="36">
        <v>51806</v>
      </c>
      <c r="B355" s="37"/>
      <c r="C355" s="37" t="str">
        <f t="shared" si="6"/>
        <v/>
      </c>
      <c r="D355" s="37"/>
    </row>
    <row r="356" spans="1:4" ht="17.25" hidden="1" customHeight="1" x14ac:dyDescent="0.25">
      <c r="A356" s="38">
        <v>51836</v>
      </c>
      <c r="B356" s="39"/>
      <c r="C356" s="39" t="str">
        <f t="shared" si="6"/>
        <v/>
      </c>
      <c r="D356" s="39"/>
    </row>
    <row r="357" spans="1:4" ht="17.25" hidden="1" customHeight="1" x14ac:dyDescent="0.25">
      <c r="A357" s="54">
        <v>51867</v>
      </c>
      <c r="B357" s="55"/>
      <c r="C357" s="55" t="str">
        <f t="shared" si="6"/>
        <v/>
      </c>
      <c r="D357" s="60"/>
    </row>
    <row r="358" spans="1:4" ht="17.25" hidden="1" customHeight="1" x14ac:dyDescent="0.25">
      <c r="A358" s="56">
        <v>51898</v>
      </c>
      <c r="B358" s="57"/>
      <c r="C358" s="57" t="str">
        <f t="shared" si="6"/>
        <v/>
      </c>
      <c r="D358" s="61"/>
    </row>
    <row r="359" spans="1:4" ht="17.25" hidden="1" customHeight="1" x14ac:dyDescent="0.25">
      <c r="A359" s="56">
        <v>51926</v>
      </c>
      <c r="B359" s="57"/>
      <c r="C359" s="57" t="str">
        <f t="shared" si="6"/>
        <v/>
      </c>
      <c r="D359" s="61"/>
    </row>
    <row r="360" spans="1:4" ht="17.25" hidden="1" customHeight="1" x14ac:dyDescent="0.25">
      <c r="A360" s="56">
        <v>51957</v>
      </c>
      <c r="B360" s="57"/>
      <c r="C360" s="57" t="str">
        <f t="shared" si="6"/>
        <v/>
      </c>
      <c r="D360" s="61"/>
    </row>
    <row r="361" spans="1:4" ht="17.25" hidden="1" customHeight="1" x14ac:dyDescent="0.25">
      <c r="A361" s="56">
        <v>51987</v>
      </c>
      <c r="B361" s="57"/>
      <c r="C361" s="57" t="str">
        <f t="shared" si="6"/>
        <v/>
      </c>
      <c r="D361" s="61"/>
    </row>
    <row r="362" spans="1:4" ht="17.25" hidden="1" customHeight="1" x14ac:dyDescent="0.25">
      <c r="A362" s="56">
        <v>52018</v>
      </c>
      <c r="B362" s="57"/>
      <c r="C362" s="57" t="str">
        <f t="shared" si="6"/>
        <v/>
      </c>
      <c r="D362" s="61"/>
    </row>
    <row r="363" spans="1:4" ht="17.25" hidden="1" customHeight="1" x14ac:dyDescent="0.25">
      <c r="A363" s="56">
        <v>52048</v>
      </c>
      <c r="B363" s="57"/>
      <c r="C363" s="57" t="str">
        <f t="shared" si="6"/>
        <v/>
      </c>
      <c r="D363" s="61"/>
    </row>
    <row r="364" spans="1:4" ht="17.25" hidden="1" customHeight="1" x14ac:dyDescent="0.25">
      <c r="A364" s="56">
        <v>52079</v>
      </c>
      <c r="B364" s="57"/>
      <c r="C364" s="57" t="str">
        <f t="shared" si="6"/>
        <v/>
      </c>
      <c r="D364" s="61"/>
    </row>
    <row r="365" spans="1:4" ht="17.25" hidden="1" customHeight="1" x14ac:dyDescent="0.25">
      <c r="A365" s="56">
        <v>52110</v>
      </c>
      <c r="B365" s="57"/>
      <c r="C365" s="57" t="str">
        <f t="shared" si="6"/>
        <v/>
      </c>
      <c r="D365" s="61"/>
    </row>
    <row r="366" spans="1:4" ht="17.25" hidden="1" customHeight="1" x14ac:dyDescent="0.25">
      <c r="A366" s="56">
        <v>52140</v>
      </c>
      <c r="B366" s="57"/>
      <c r="C366" s="57" t="str">
        <f t="shared" si="6"/>
        <v/>
      </c>
      <c r="D366" s="61"/>
    </row>
    <row r="367" spans="1:4" ht="17.25" hidden="1" customHeight="1" x14ac:dyDescent="0.25">
      <c r="A367" s="56">
        <v>52171</v>
      </c>
      <c r="B367" s="57"/>
      <c r="C367" s="57" t="str">
        <f t="shared" si="6"/>
        <v/>
      </c>
      <c r="D367" s="61"/>
    </row>
    <row r="368" spans="1:4" ht="17.25" hidden="1" customHeight="1" x14ac:dyDescent="0.25">
      <c r="A368" s="58">
        <v>52201</v>
      </c>
      <c r="B368" s="59"/>
      <c r="C368" s="59" t="str">
        <f t="shared" si="6"/>
        <v/>
      </c>
      <c r="D368" s="62"/>
    </row>
    <row r="369" spans="1:4" ht="17.25" hidden="1" customHeight="1" x14ac:dyDescent="0.25">
      <c r="A369" s="46">
        <v>52232</v>
      </c>
      <c r="B369" s="47"/>
      <c r="C369" s="47" t="str">
        <f t="shared" si="6"/>
        <v/>
      </c>
      <c r="D369" s="37"/>
    </row>
    <row r="370" spans="1:4" ht="17.25" hidden="1" customHeight="1" x14ac:dyDescent="0.25">
      <c r="A370" s="36">
        <v>52263</v>
      </c>
      <c r="B370" s="37"/>
      <c r="C370" s="37" t="str">
        <f t="shared" si="6"/>
        <v/>
      </c>
      <c r="D370" s="37"/>
    </row>
    <row r="371" spans="1:4" ht="17.25" hidden="1" customHeight="1" x14ac:dyDescent="0.25">
      <c r="A371" s="36">
        <v>52291</v>
      </c>
      <c r="B371" s="37"/>
      <c r="C371" s="37" t="str">
        <f t="shared" si="6"/>
        <v/>
      </c>
      <c r="D371" s="37"/>
    </row>
    <row r="372" spans="1:4" ht="17.25" hidden="1" customHeight="1" x14ac:dyDescent="0.25">
      <c r="A372" s="36">
        <v>52322</v>
      </c>
      <c r="B372" s="37"/>
      <c r="C372" s="37" t="str">
        <f t="shared" si="6"/>
        <v/>
      </c>
      <c r="D372" s="37"/>
    </row>
    <row r="373" spans="1:4" ht="17.25" hidden="1" customHeight="1" x14ac:dyDescent="0.25">
      <c r="A373" s="36">
        <v>52352</v>
      </c>
      <c r="B373" s="37"/>
      <c r="C373" s="37" t="str">
        <f t="shared" si="6"/>
        <v/>
      </c>
      <c r="D373" s="37"/>
    </row>
    <row r="374" spans="1:4" ht="17.25" hidden="1" customHeight="1" x14ac:dyDescent="0.25">
      <c r="A374" s="36">
        <v>52383</v>
      </c>
      <c r="B374" s="37"/>
      <c r="C374" s="37" t="str">
        <f t="shared" si="6"/>
        <v/>
      </c>
      <c r="D374" s="37"/>
    </row>
    <row r="375" spans="1:4" ht="17.25" hidden="1" customHeight="1" x14ac:dyDescent="0.25">
      <c r="A375" s="36">
        <v>52413</v>
      </c>
      <c r="B375" s="37"/>
      <c r="C375" s="37" t="str">
        <f t="shared" si="6"/>
        <v/>
      </c>
      <c r="D375" s="37"/>
    </row>
    <row r="376" spans="1:4" ht="17.25" hidden="1" customHeight="1" x14ac:dyDescent="0.25">
      <c r="A376" s="36">
        <v>52444</v>
      </c>
      <c r="B376" s="37"/>
      <c r="C376" s="37" t="str">
        <f t="shared" si="6"/>
        <v/>
      </c>
      <c r="D376" s="37"/>
    </row>
    <row r="377" spans="1:4" ht="17.25" hidden="1" customHeight="1" x14ac:dyDescent="0.25">
      <c r="A377" s="36">
        <v>52475</v>
      </c>
      <c r="B377" s="37"/>
      <c r="C377" s="37" t="str">
        <f t="shared" si="6"/>
        <v/>
      </c>
      <c r="D377" s="37"/>
    </row>
    <row r="378" spans="1:4" ht="17.25" hidden="1" customHeight="1" x14ac:dyDescent="0.25">
      <c r="A378" s="36">
        <v>52505</v>
      </c>
      <c r="B378" s="37"/>
      <c r="C378" s="37" t="str">
        <f t="shared" si="6"/>
        <v/>
      </c>
      <c r="D378" s="37"/>
    </row>
    <row r="379" spans="1:4" ht="17.25" hidden="1" customHeight="1" x14ac:dyDescent="0.25">
      <c r="A379" s="36">
        <v>52536</v>
      </c>
      <c r="B379" s="37"/>
      <c r="C379" s="37" t="str">
        <f t="shared" si="6"/>
        <v/>
      </c>
      <c r="D379" s="37"/>
    </row>
    <row r="380" spans="1:4" ht="17.25" hidden="1" customHeight="1" x14ac:dyDescent="0.25">
      <c r="A380" s="38">
        <v>52566</v>
      </c>
      <c r="B380" s="39"/>
      <c r="C380" s="39" t="str">
        <f t="shared" si="6"/>
        <v/>
      </c>
      <c r="D380" s="39"/>
    </row>
    <row r="381" spans="1:4" ht="17.25" hidden="1" customHeight="1" x14ac:dyDescent="0.25">
      <c r="A381" s="54">
        <v>52597</v>
      </c>
      <c r="B381" s="55"/>
      <c r="C381" s="55" t="str">
        <f t="shared" si="6"/>
        <v/>
      </c>
      <c r="D381" s="60"/>
    </row>
    <row r="382" spans="1:4" ht="17.25" hidden="1" customHeight="1" x14ac:dyDescent="0.25">
      <c r="A382" s="56">
        <v>52628</v>
      </c>
      <c r="B382" s="57"/>
      <c r="C382" s="57" t="str">
        <f t="shared" si="6"/>
        <v/>
      </c>
      <c r="D382" s="61"/>
    </row>
    <row r="383" spans="1:4" ht="17.25" hidden="1" customHeight="1" x14ac:dyDescent="0.25">
      <c r="A383" s="56">
        <v>52657</v>
      </c>
      <c r="B383" s="57"/>
      <c r="C383" s="57" t="str">
        <f t="shared" si="6"/>
        <v/>
      </c>
      <c r="D383" s="61"/>
    </row>
    <row r="384" spans="1:4" ht="17.25" hidden="1" customHeight="1" x14ac:dyDescent="0.25">
      <c r="A384" s="56">
        <v>52688</v>
      </c>
      <c r="B384" s="57"/>
      <c r="C384" s="57" t="str">
        <f t="shared" si="6"/>
        <v/>
      </c>
      <c r="D384" s="61"/>
    </row>
    <row r="385" spans="1:4" ht="17.25" hidden="1" customHeight="1" x14ac:dyDescent="0.25">
      <c r="A385" s="56">
        <v>52718</v>
      </c>
      <c r="B385" s="57"/>
      <c r="C385" s="57" t="str">
        <f t="shared" si="6"/>
        <v/>
      </c>
      <c r="D385" s="61"/>
    </row>
    <row r="386" spans="1:4" ht="17.25" hidden="1" customHeight="1" x14ac:dyDescent="0.25">
      <c r="A386" s="56">
        <v>52749</v>
      </c>
      <c r="B386" s="57"/>
      <c r="C386" s="57" t="str">
        <f t="shared" si="6"/>
        <v/>
      </c>
      <c r="D386" s="61"/>
    </row>
    <row r="387" spans="1:4" ht="17.25" hidden="1" customHeight="1" x14ac:dyDescent="0.25">
      <c r="A387" s="56">
        <v>52779</v>
      </c>
      <c r="B387" s="57"/>
      <c r="C387" s="57" t="str">
        <f t="shared" si="6"/>
        <v/>
      </c>
      <c r="D387" s="61"/>
    </row>
    <row r="388" spans="1:4" ht="17.25" hidden="1" customHeight="1" x14ac:dyDescent="0.25">
      <c r="A388" s="56">
        <v>52810</v>
      </c>
      <c r="B388" s="57"/>
      <c r="C388" s="57" t="str">
        <f t="shared" si="6"/>
        <v/>
      </c>
      <c r="D388" s="61"/>
    </row>
    <row r="389" spans="1:4" ht="17.25" hidden="1" customHeight="1" x14ac:dyDescent="0.25">
      <c r="A389" s="56">
        <v>52841</v>
      </c>
      <c r="B389" s="57"/>
      <c r="C389" s="57" t="str">
        <f t="shared" si="6"/>
        <v/>
      </c>
      <c r="D389" s="61"/>
    </row>
    <row r="390" spans="1:4" ht="17.25" hidden="1" customHeight="1" x14ac:dyDescent="0.25">
      <c r="A390" s="56">
        <v>52871</v>
      </c>
      <c r="B390" s="57"/>
      <c r="C390" s="57" t="str">
        <f t="shared" si="6"/>
        <v/>
      </c>
      <c r="D390" s="61"/>
    </row>
    <row r="391" spans="1:4" ht="17.25" hidden="1" customHeight="1" x14ac:dyDescent="0.25">
      <c r="A391" s="56">
        <v>52902</v>
      </c>
      <c r="B391" s="57"/>
      <c r="C391" s="57" t="str">
        <f t="shared" si="6"/>
        <v/>
      </c>
      <c r="D391" s="61"/>
    </row>
    <row r="392" spans="1:4" ht="17.25" hidden="1" customHeight="1" x14ac:dyDescent="0.25">
      <c r="A392" s="58">
        <v>52932</v>
      </c>
      <c r="B392" s="59"/>
      <c r="C392" s="59" t="str">
        <f t="shared" si="6"/>
        <v/>
      </c>
      <c r="D392" s="62"/>
    </row>
    <row r="393" spans="1:4" ht="17.25" hidden="1" customHeight="1" x14ac:dyDescent="0.25">
      <c r="A393" s="46">
        <v>52963</v>
      </c>
      <c r="B393" s="47"/>
      <c r="C393" s="47" t="str">
        <f t="shared" si="6"/>
        <v/>
      </c>
      <c r="D393" s="37"/>
    </row>
    <row r="394" spans="1:4" ht="17.25" hidden="1" customHeight="1" x14ac:dyDescent="0.25">
      <c r="A394" s="36">
        <v>52994</v>
      </c>
      <c r="B394" s="37"/>
      <c r="C394" s="37" t="str">
        <f t="shared" si="6"/>
        <v/>
      </c>
      <c r="D394" s="37"/>
    </row>
    <row r="395" spans="1:4" ht="17.25" hidden="1" customHeight="1" x14ac:dyDescent="0.25">
      <c r="A395" s="36">
        <v>53022</v>
      </c>
      <c r="B395" s="37"/>
      <c r="C395" s="37" t="str">
        <f t="shared" si="6"/>
        <v/>
      </c>
      <c r="D395" s="37"/>
    </row>
    <row r="396" spans="1:4" ht="17.25" hidden="1" customHeight="1" x14ac:dyDescent="0.25">
      <c r="A396" s="36">
        <v>53053</v>
      </c>
      <c r="B396" s="37"/>
      <c r="C396" s="37" t="str">
        <f t="shared" si="6"/>
        <v/>
      </c>
      <c r="D396" s="37"/>
    </row>
    <row r="397" spans="1:4" ht="17.25" hidden="1" customHeight="1" x14ac:dyDescent="0.25">
      <c r="A397" s="36">
        <v>53083</v>
      </c>
      <c r="B397" s="37"/>
      <c r="C397" s="37" t="str">
        <f t="shared" si="6"/>
        <v/>
      </c>
      <c r="D397" s="37"/>
    </row>
    <row r="398" spans="1:4" ht="17.25" hidden="1" customHeight="1" x14ac:dyDescent="0.25">
      <c r="A398" s="36">
        <v>53114</v>
      </c>
      <c r="B398" s="37"/>
      <c r="C398" s="37" t="str">
        <f t="shared" si="6"/>
        <v/>
      </c>
      <c r="D398" s="37"/>
    </row>
    <row r="399" spans="1:4" ht="17.25" hidden="1" customHeight="1" x14ac:dyDescent="0.25">
      <c r="A399" s="36">
        <v>53144</v>
      </c>
      <c r="B399" s="37"/>
      <c r="C399" s="37" t="str">
        <f t="shared" si="6"/>
        <v/>
      </c>
      <c r="D399" s="37"/>
    </row>
    <row r="400" spans="1:4" ht="17.25" hidden="1" customHeight="1" x14ac:dyDescent="0.25">
      <c r="A400" s="36">
        <v>53175</v>
      </c>
      <c r="B400" s="37"/>
      <c r="C400" s="37" t="str">
        <f t="shared" si="6"/>
        <v/>
      </c>
      <c r="D400" s="37"/>
    </row>
    <row r="401" spans="1:4" ht="17.25" hidden="1" customHeight="1" x14ac:dyDescent="0.25">
      <c r="A401" s="36">
        <v>53206</v>
      </c>
      <c r="B401" s="37"/>
      <c r="C401" s="37" t="str">
        <f t="shared" si="6"/>
        <v/>
      </c>
      <c r="D401" s="37"/>
    </row>
    <row r="402" spans="1:4" ht="17.25" hidden="1" customHeight="1" x14ac:dyDescent="0.25">
      <c r="A402" s="36">
        <v>53236</v>
      </c>
      <c r="B402" s="37"/>
      <c r="C402" s="37" t="str">
        <f t="shared" si="6"/>
        <v/>
      </c>
      <c r="D402" s="37"/>
    </row>
    <row r="403" spans="1:4" ht="17.25" hidden="1" customHeight="1" x14ac:dyDescent="0.25">
      <c r="A403" s="36">
        <v>53267</v>
      </c>
      <c r="B403" s="37"/>
      <c r="C403" s="37" t="str">
        <f t="shared" si="6"/>
        <v/>
      </c>
      <c r="D403" s="37"/>
    </row>
    <row r="404" spans="1:4" ht="17.25" hidden="1" customHeight="1" x14ac:dyDescent="0.25">
      <c r="A404" s="38">
        <v>53297</v>
      </c>
      <c r="B404" s="39"/>
      <c r="C404" s="39" t="str">
        <f t="shared" si="6"/>
        <v/>
      </c>
      <c r="D404" s="39"/>
    </row>
    <row r="405" spans="1:4" ht="17.25" hidden="1" customHeight="1" x14ac:dyDescent="0.25">
      <c r="A405" s="54">
        <v>53328</v>
      </c>
      <c r="B405" s="55"/>
      <c r="C405" s="55" t="str">
        <f t="shared" ref="C405:C440" si="7">IFERROR(IF(B405/B393*100-100=-100,"",B405/B393*100-100),"")</f>
        <v/>
      </c>
      <c r="D405" s="60"/>
    </row>
    <row r="406" spans="1:4" ht="17.25" hidden="1" customHeight="1" x14ac:dyDescent="0.25">
      <c r="A406" s="56">
        <v>53359</v>
      </c>
      <c r="B406" s="57"/>
      <c r="C406" s="57" t="str">
        <f t="shared" si="7"/>
        <v/>
      </c>
      <c r="D406" s="61"/>
    </row>
    <row r="407" spans="1:4" ht="17.25" hidden="1" customHeight="1" x14ac:dyDescent="0.25">
      <c r="A407" s="56">
        <v>53387</v>
      </c>
      <c r="B407" s="57"/>
      <c r="C407" s="57" t="str">
        <f t="shared" si="7"/>
        <v/>
      </c>
      <c r="D407" s="61"/>
    </row>
    <row r="408" spans="1:4" ht="17.25" hidden="1" customHeight="1" x14ac:dyDescent="0.25">
      <c r="A408" s="56">
        <v>53418</v>
      </c>
      <c r="B408" s="57"/>
      <c r="C408" s="57" t="str">
        <f t="shared" si="7"/>
        <v/>
      </c>
      <c r="D408" s="61"/>
    </row>
    <row r="409" spans="1:4" ht="17.25" hidden="1" customHeight="1" x14ac:dyDescent="0.25">
      <c r="A409" s="56">
        <v>53448</v>
      </c>
      <c r="B409" s="57"/>
      <c r="C409" s="57" t="str">
        <f t="shared" si="7"/>
        <v/>
      </c>
      <c r="D409" s="61"/>
    </row>
    <row r="410" spans="1:4" ht="17.25" hidden="1" customHeight="1" x14ac:dyDescent="0.25">
      <c r="A410" s="56">
        <v>53479</v>
      </c>
      <c r="B410" s="57"/>
      <c r="C410" s="57" t="str">
        <f t="shared" si="7"/>
        <v/>
      </c>
      <c r="D410" s="61"/>
    </row>
    <row r="411" spans="1:4" ht="17.25" hidden="1" customHeight="1" x14ac:dyDescent="0.25">
      <c r="A411" s="56">
        <v>53509</v>
      </c>
      <c r="B411" s="57"/>
      <c r="C411" s="57" t="str">
        <f t="shared" si="7"/>
        <v/>
      </c>
      <c r="D411" s="61"/>
    </row>
    <row r="412" spans="1:4" ht="17.25" hidden="1" customHeight="1" x14ac:dyDescent="0.25">
      <c r="A412" s="56">
        <v>53540</v>
      </c>
      <c r="B412" s="57"/>
      <c r="C412" s="57" t="str">
        <f t="shared" si="7"/>
        <v/>
      </c>
      <c r="D412" s="61"/>
    </row>
    <row r="413" spans="1:4" ht="17.25" hidden="1" customHeight="1" x14ac:dyDescent="0.25">
      <c r="A413" s="56">
        <v>53571</v>
      </c>
      <c r="B413" s="57"/>
      <c r="C413" s="57" t="str">
        <f t="shared" si="7"/>
        <v/>
      </c>
      <c r="D413" s="61"/>
    </row>
    <row r="414" spans="1:4" ht="17.25" hidden="1" customHeight="1" x14ac:dyDescent="0.25">
      <c r="A414" s="56">
        <v>53601</v>
      </c>
      <c r="B414" s="57"/>
      <c r="C414" s="57" t="str">
        <f t="shared" si="7"/>
        <v/>
      </c>
      <c r="D414" s="61"/>
    </row>
    <row r="415" spans="1:4" ht="17.25" hidden="1" customHeight="1" x14ac:dyDescent="0.25">
      <c r="A415" s="56">
        <v>53632</v>
      </c>
      <c r="B415" s="57"/>
      <c r="C415" s="57" t="str">
        <f t="shared" si="7"/>
        <v/>
      </c>
      <c r="D415" s="61"/>
    </row>
    <row r="416" spans="1:4" ht="17.25" hidden="1" customHeight="1" x14ac:dyDescent="0.25">
      <c r="A416" s="58">
        <v>53662</v>
      </c>
      <c r="B416" s="59"/>
      <c r="C416" s="59" t="str">
        <f t="shared" si="7"/>
        <v/>
      </c>
      <c r="D416" s="62"/>
    </row>
    <row r="417" spans="1:4" ht="17.25" hidden="1" customHeight="1" x14ac:dyDescent="0.25">
      <c r="A417" s="46">
        <v>53693</v>
      </c>
      <c r="B417" s="47"/>
      <c r="C417" s="47" t="str">
        <f t="shared" si="7"/>
        <v/>
      </c>
      <c r="D417" s="37"/>
    </row>
    <row r="418" spans="1:4" ht="17.25" hidden="1" customHeight="1" x14ac:dyDescent="0.25">
      <c r="A418" s="36">
        <v>53724</v>
      </c>
      <c r="B418" s="37"/>
      <c r="C418" s="37" t="str">
        <f t="shared" si="7"/>
        <v/>
      </c>
      <c r="D418" s="37"/>
    </row>
    <row r="419" spans="1:4" ht="17.25" hidden="1" customHeight="1" x14ac:dyDescent="0.25">
      <c r="A419" s="36">
        <v>53752</v>
      </c>
      <c r="B419" s="37"/>
      <c r="C419" s="37" t="str">
        <f t="shared" si="7"/>
        <v/>
      </c>
      <c r="D419" s="37"/>
    </row>
    <row r="420" spans="1:4" ht="17.25" hidden="1" customHeight="1" x14ac:dyDescent="0.25">
      <c r="A420" s="36">
        <v>53783</v>
      </c>
      <c r="B420" s="37"/>
      <c r="C420" s="37" t="str">
        <f t="shared" si="7"/>
        <v/>
      </c>
      <c r="D420" s="37"/>
    </row>
    <row r="421" spans="1:4" ht="17.25" hidden="1" customHeight="1" x14ac:dyDescent="0.25">
      <c r="A421" s="36">
        <v>53813</v>
      </c>
      <c r="B421" s="37"/>
      <c r="C421" s="37" t="str">
        <f t="shared" si="7"/>
        <v/>
      </c>
      <c r="D421" s="37"/>
    </row>
    <row r="422" spans="1:4" ht="17.25" hidden="1" customHeight="1" x14ac:dyDescent="0.25">
      <c r="A422" s="36">
        <v>53844</v>
      </c>
      <c r="B422" s="37"/>
      <c r="C422" s="37" t="str">
        <f t="shared" si="7"/>
        <v/>
      </c>
      <c r="D422" s="37"/>
    </row>
    <row r="423" spans="1:4" ht="17.25" hidden="1" customHeight="1" x14ac:dyDescent="0.25">
      <c r="A423" s="36">
        <v>53874</v>
      </c>
      <c r="B423" s="37"/>
      <c r="C423" s="37" t="str">
        <f t="shared" si="7"/>
        <v/>
      </c>
      <c r="D423" s="37"/>
    </row>
    <row r="424" spans="1:4" ht="17.25" hidden="1" customHeight="1" x14ac:dyDescent="0.25">
      <c r="A424" s="36">
        <v>53905</v>
      </c>
      <c r="B424" s="37"/>
      <c r="C424" s="37" t="str">
        <f t="shared" si="7"/>
        <v/>
      </c>
      <c r="D424" s="37"/>
    </row>
    <row r="425" spans="1:4" ht="17.25" hidden="1" customHeight="1" x14ac:dyDescent="0.25">
      <c r="A425" s="36">
        <v>53936</v>
      </c>
      <c r="B425" s="37"/>
      <c r="C425" s="37" t="str">
        <f t="shared" si="7"/>
        <v/>
      </c>
      <c r="D425" s="37"/>
    </row>
    <row r="426" spans="1:4" ht="17.25" hidden="1" customHeight="1" x14ac:dyDescent="0.25">
      <c r="A426" s="36">
        <v>53966</v>
      </c>
      <c r="B426" s="37"/>
      <c r="C426" s="37" t="str">
        <f t="shared" si="7"/>
        <v/>
      </c>
      <c r="D426" s="37"/>
    </row>
    <row r="427" spans="1:4" ht="17.25" hidden="1" customHeight="1" x14ac:dyDescent="0.25">
      <c r="A427" s="36">
        <v>53997</v>
      </c>
      <c r="B427" s="37"/>
      <c r="C427" s="37" t="str">
        <f t="shared" si="7"/>
        <v/>
      </c>
      <c r="D427" s="37"/>
    </row>
    <row r="428" spans="1:4" ht="17.25" hidden="1" customHeight="1" x14ac:dyDescent="0.25">
      <c r="A428" s="38">
        <v>54027</v>
      </c>
      <c r="B428" s="39"/>
      <c r="C428" s="39" t="str">
        <f t="shared" si="7"/>
        <v/>
      </c>
      <c r="D428" s="39"/>
    </row>
    <row r="429" spans="1:4" ht="17.25" hidden="1" customHeight="1" x14ac:dyDescent="0.25">
      <c r="A429" s="54">
        <v>54058</v>
      </c>
      <c r="B429" s="55"/>
      <c r="C429" s="55" t="str">
        <f t="shared" si="7"/>
        <v/>
      </c>
      <c r="D429" s="60"/>
    </row>
    <row r="430" spans="1:4" ht="17.25" hidden="1" customHeight="1" x14ac:dyDescent="0.25">
      <c r="A430" s="56">
        <v>54089</v>
      </c>
      <c r="B430" s="57"/>
      <c r="C430" s="57" t="str">
        <f t="shared" si="7"/>
        <v/>
      </c>
      <c r="D430" s="61"/>
    </row>
    <row r="431" spans="1:4" ht="17.25" hidden="1" customHeight="1" x14ac:dyDescent="0.25">
      <c r="A431" s="56">
        <v>54118</v>
      </c>
      <c r="B431" s="57"/>
      <c r="C431" s="57" t="str">
        <f t="shared" si="7"/>
        <v/>
      </c>
      <c r="D431" s="61"/>
    </row>
    <row r="432" spans="1:4" ht="17.25" hidden="1" customHeight="1" x14ac:dyDescent="0.25">
      <c r="A432" s="56">
        <v>54149</v>
      </c>
      <c r="B432" s="57"/>
      <c r="C432" s="57" t="str">
        <f t="shared" si="7"/>
        <v/>
      </c>
      <c r="D432" s="61"/>
    </row>
    <row r="433" spans="1:4" ht="17.25" hidden="1" customHeight="1" x14ac:dyDescent="0.25">
      <c r="A433" s="56">
        <v>54179</v>
      </c>
      <c r="B433" s="57"/>
      <c r="C433" s="57" t="str">
        <f t="shared" si="7"/>
        <v/>
      </c>
      <c r="D433" s="61"/>
    </row>
    <row r="434" spans="1:4" ht="17.25" hidden="1" customHeight="1" x14ac:dyDescent="0.25">
      <c r="A434" s="56">
        <v>54210</v>
      </c>
      <c r="B434" s="57"/>
      <c r="C434" s="57" t="str">
        <f t="shared" si="7"/>
        <v/>
      </c>
      <c r="D434" s="61"/>
    </row>
    <row r="435" spans="1:4" ht="17.25" hidden="1" customHeight="1" x14ac:dyDescent="0.25">
      <c r="A435" s="56">
        <v>54240</v>
      </c>
      <c r="B435" s="57"/>
      <c r="C435" s="57" t="str">
        <f t="shared" si="7"/>
        <v/>
      </c>
      <c r="D435" s="61"/>
    </row>
    <row r="436" spans="1:4" ht="17.25" hidden="1" customHeight="1" x14ac:dyDescent="0.25">
      <c r="A436" s="56">
        <v>54271</v>
      </c>
      <c r="B436" s="57"/>
      <c r="C436" s="57" t="str">
        <f t="shared" si="7"/>
        <v/>
      </c>
      <c r="D436" s="61"/>
    </row>
    <row r="437" spans="1:4" ht="17.25" hidden="1" customHeight="1" x14ac:dyDescent="0.25">
      <c r="A437" s="56">
        <v>54302</v>
      </c>
      <c r="B437" s="57"/>
      <c r="C437" s="57" t="str">
        <f t="shared" si="7"/>
        <v/>
      </c>
      <c r="D437" s="61"/>
    </row>
    <row r="438" spans="1:4" ht="17.25" hidden="1" customHeight="1" x14ac:dyDescent="0.25">
      <c r="A438" s="56">
        <v>54332</v>
      </c>
      <c r="B438" s="57"/>
      <c r="C438" s="57" t="str">
        <f t="shared" si="7"/>
        <v/>
      </c>
      <c r="D438" s="61"/>
    </row>
    <row r="439" spans="1:4" ht="17.25" hidden="1" customHeight="1" x14ac:dyDescent="0.25">
      <c r="A439" s="56">
        <v>54363</v>
      </c>
      <c r="B439" s="57"/>
      <c r="C439" s="57" t="str">
        <f t="shared" si="7"/>
        <v/>
      </c>
      <c r="D439" s="61"/>
    </row>
    <row r="440" spans="1:4" ht="17.25" hidden="1" customHeight="1" x14ac:dyDescent="0.25">
      <c r="A440" s="58">
        <v>54393</v>
      </c>
      <c r="B440" s="59"/>
      <c r="C440" s="59" t="str">
        <f t="shared" si="7"/>
        <v/>
      </c>
      <c r="D440" s="62"/>
    </row>
    <row r="441" spans="1:4" x14ac:dyDescent="0.45">
      <c r="A441" s="48" t="s">
        <v>13</v>
      </c>
      <c r="B441" s="49"/>
      <c r="C441" s="49"/>
      <c r="D441" s="49"/>
    </row>
    <row r="442" spans="1:4" x14ac:dyDescent="0.45">
      <c r="A442" s="50" t="s">
        <v>69</v>
      </c>
    </row>
  </sheetData>
  <mergeCells count="2">
    <mergeCell ref="A7:A8"/>
    <mergeCell ref="B7:D7"/>
  </mergeCells>
  <hyperlinks>
    <hyperlink ref="D1" location="'Índice '!A1" display="Regresar al índice" xr:uid="{00000000-0004-0000-0100-000000000000}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A2"/>
    <cellWatch r="B2"/>
    <cellWatch r="C2"/>
    <cellWatch r="D2"/>
    <cellWatch r="A3"/>
    <cellWatch r="B3"/>
    <cellWatch r="C3"/>
    <cellWatch r="D3"/>
    <cellWatch r="A5"/>
    <cellWatch r="B5"/>
    <cellWatch r="C5"/>
    <cellWatch r="D5"/>
    <cellWatch r="A6"/>
    <cellWatch r="B6"/>
    <cellWatch r="C6"/>
    <cellWatch r="D6"/>
    <cellWatch r="A7"/>
    <cellWatch r="B7"/>
    <cellWatch r="B8"/>
    <cellWatch r="C8"/>
    <cellWatch r="D8"/>
    <cellWatch r="A9"/>
    <cellWatch r="B9"/>
    <cellWatch r="C9"/>
    <cellWatch r="D9"/>
    <cellWatch r="A10"/>
    <cellWatch r="B10"/>
    <cellWatch r="C10"/>
    <cellWatch r="D10"/>
    <cellWatch r="A11"/>
    <cellWatch r="B11"/>
    <cellWatch r="C11"/>
    <cellWatch r="D11"/>
    <cellWatch r="A12"/>
    <cellWatch r="B12"/>
    <cellWatch r="C12"/>
    <cellWatch r="D12"/>
    <cellWatch r="A13"/>
    <cellWatch r="B13"/>
    <cellWatch r="C13"/>
    <cellWatch r="D13"/>
    <cellWatch r="A14"/>
    <cellWatch r="B14"/>
    <cellWatch r="C14"/>
    <cellWatch r="D14"/>
    <cellWatch r="A15"/>
    <cellWatch r="B15"/>
    <cellWatch r="C15"/>
    <cellWatch r="D15"/>
    <cellWatch r="A16"/>
    <cellWatch r="B16"/>
    <cellWatch r="C16"/>
    <cellWatch r="D16"/>
    <cellWatch r="A17"/>
    <cellWatch r="B17"/>
    <cellWatch r="C17"/>
    <cellWatch r="D17"/>
    <cellWatch r="A18"/>
    <cellWatch r="B18"/>
    <cellWatch r="C18"/>
    <cellWatch r="D18"/>
    <cellWatch r="A19"/>
    <cellWatch r="B19"/>
    <cellWatch r="C19"/>
    <cellWatch r="D19"/>
    <cellWatch r="A20"/>
    <cellWatch r="B20"/>
    <cellWatch r="C20"/>
    <cellWatch r="D20"/>
    <cellWatch r="A21"/>
    <cellWatch r="B21"/>
    <cellWatch r="C21"/>
    <cellWatch r="D21"/>
    <cellWatch r="A22"/>
    <cellWatch r="B22"/>
    <cellWatch r="C22"/>
    <cellWatch r="D22"/>
    <cellWatch r="A23"/>
    <cellWatch r="B23"/>
    <cellWatch r="C23"/>
    <cellWatch r="D23"/>
    <cellWatch r="A24"/>
    <cellWatch r="B24"/>
    <cellWatch r="C24"/>
    <cellWatch r="D24"/>
    <cellWatch r="A25"/>
    <cellWatch r="B25"/>
    <cellWatch r="C25"/>
    <cellWatch r="D25"/>
    <cellWatch r="A26"/>
    <cellWatch r="B26"/>
    <cellWatch r="C26"/>
    <cellWatch r="D26"/>
    <cellWatch r="A27"/>
    <cellWatch r="B27"/>
    <cellWatch r="C27"/>
    <cellWatch r="D27"/>
    <cellWatch r="A28"/>
    <cellWatch r="B28"/>
    <cellWatch r="C28"/>
    <cellWatch r="D28"/>
    <cellWatch r="A29"/>
    <cellWatch r="B29"/>
    <cellWatch r="C29"/>
    <cellWatch r="D29"/>
    <cellWatch r="A30"/>
    <cellWatch r="B30"/>
    <cellWatch r="C30"/>
    <cellWatch r="D30"/>
    <cellWatch r="A31"/>
    <cellWatch r="B31"/>
    <cellWatch r="C31"/>
    <cellWatch r="D31"/>
    <cellWatch r="A32"/>
    <cellWatch r="B32"/>
    <cellWatch r="C32"/>
    <cellWatch r="D32"/>
    <cellWatch r="A33"/>
    <cellWatch r="B33"/>
    <cellWatch r="C33"/>
    <cellWatch r="D33"/>
    <cellWatch r="A34"/>
    <cellWatch r="B34"/>
    <cellWatch r="C34"/>
    <cellWatch r="D34"/>
    <cellWatch r="A35"/>
    <cellWatch r="B35"/>
    <cellWatch r="C35"/>
    <cellWatch r="D35"/>
    <cellWatch r="A36"/>
    <cellWatch r="B36"/>
    <cellWatch r="C36"/>
    <cellWatch r="D36"/>
    <cellWatch r="A37"/>
    <cellWatch r="B37"/>
    <cellWatch r="C37"/>
    <cellWatch r="D37"/>
    <cellWatch r="A38"/>
    <cellWatch r="B38"/>
    <cellWatch r="C38"/>
    <cellWatch r="D38"/>
    <cellWatch r="A39"/>
    <cellWatch r="B39"/>
    <cellWatch r="C39"/>
    <cellWatch r="D39"/>
    <cellWatch r="A40"/>
    <cellWatch r="B40"/>
    <cellWatch r="C40"/>
    <cellWatch r="D40"/>
    <cellWatch r="A41"/>
    <cellWatch r="B41"/>
    <cellWatch r="C41"/>
    <cellWatch r="D41"/>
    <cellWatch r="A42"/>
    <cellWatch r="B42"/>
    <cellWatch r="C42"/>
    <cellWatch r="D42"/>
    <cellWatch r="A43"/>
    <cellWatch r="B43"/>
    <cellWatch r="C43"/>
    <cellWatch r="D43"/>
    <cellWatch r="A44"/>
    <cellWatch r="B44"/>
    <cellWatch r="C44"/>
    <cellWatch r="D44"/>
    <cellWatch r="A45"/>
    <cellWatch r="B45"/>
    <cellWatch r="C45"/>
    <cellWatch r="D45"/>
    <cellWatch r="A46"/>
    <cellWatch r="B46"/>
    <cellWatch r="C46"/>
    <cellWatch r="D46"/>
    <cellWatch r="A47"/>
    <cellWatch r="B47"/>
    <cellWatch r="C47"/>
    <cellWatch r="D47"/>
    <cellWatch r="A48"/>
    <cellWatch r="B48"/>
    <cellWatch r="C48"/>
    <cellWatch r="D48"/>
    <cellWatch r="A49"/>
    <cellWatch r="B49"/>
    <cellWatch r="C49"/>
    <cellWatch r="D49"/>
    <cellWatch r="A50"/>
    <cellWatch r="B50"/>
    <cellWatch r="C50"/>
    <cellWatch r="D50"/>
    <cellWatch r="A51"/>
    <cellWatch r="B51"/>
    <cellWatch r="C51"/>
    <cellWatch r="D51"/>
    <cellWatch r="A52"/>
    <cellWatch r="B52"/>
    <cellWatch r="C52"/>
    <cellWatch r="D52"/>
    <cellWatch r="A53"/>
    <cellWatch r="B53"/>
    <cellWatch r="C53"/>
    <cellWatch r="D53"/>
    <cellWatch r="A54"/>
    <cellWatch r="B54"/>
    <cellWatch r="C54"/>
    <cellWatch r="D54"/>
    <cellWatch r="A55"/>
    <cellWatch r="B55"/>
    <cellWatch r="C55"/>
    <cellWatch r="D55"/>
    <cellWatch r="A56"/>
    <cellWatch r="B56"/>
    <cellWatch r="C56"/>
    <cellWatch r="D56"/>
    <cellWatch r="A57"/>
    <cellWatch r="B57"/>
    <cellWatch r="C57"/>
    <cellWatch r="D57"/>
    <cellWatch r="A58"/>
    <cellWatch r="B58"/>
    <cellWatch r="C58"/>
    <cellWatch r="D58"/>
    <cellWatch r="A59"/>
    <cellWatch r="B59"/>
    <cellWatch r="C59"/>
    <cellWatch r="D59"/>
    <cellWatch r="A60"/>
    <cellWatch r="B60"/>
    <cellWatch r="C60"/>
    <cellWatch r="D60"/>
    <cellWatch r="A61"/>
    <cellWatch r="B61"/>
    <cellWatch r="C61"/>
    <cellWatch r="D61"/>
    <cellWatch r="A62"/>
    <cellWatch r="B62"/>
    <cellWatch r="C62"/>
    <cellWatch r="D62"/>
    <cellWatch r="A63"/>
    <cellWatch r="B63"/>
    <cellWatch r="C63"/>
    <cellWatch r="D63"/>
    <cellWatch r="A64"/>
    <cellWatch r="B64"/>
    <cellWatch r="C64"/>
    <cellWatch r="D64"/>
    <cellWatch r="A65"/>
    <cellWatch r="B65"/>
    <cellWatch r="C65"/>
    <cellWatch r="D65"/>
    <cellWatch r="A66"/>
    <cellWatch r="B66"/>
    <cellWatch r="C66"/>
    <cellWatch r="D66"/>
    <cellWatch r="A67"/>
    <cellWatch r="B67"/>
    <cellWatch r="C67"/>
    <cellWatch r="D67"/>
    <cellWatch r="A68"/>
    <cellWatch r="B68"/>
    <cellWatch r="C68"/>
    <cellWatch r="D68"/>
    <cellWatch r="A69"/>
    <cellWatch r="B69"/>
    <cellWatch r="C69"/>
    <cellWatch r="D69"/>
    <cellWatch r="A70"/>
    <cellWatch r="B70"/>
    <cellWatch r="C70"/>
    <cellWatch r="D70"/>
    <cellWatch r="A71"/>
    <cellWatch r="B71"/>
    <cellWatch r="C71"/>
    <cellWatch r="D71"/>
    <cellWatch r="A72"/>
    <cellWatch r="B72"/>
    <cellWatch r="C72"/>
    <cellWatch r="D72"/>
    <cellWatch r="A73"/>
    <cellWatch r="B73"/>
    <cellWatch r="C73"/>
    <cellWatch r="D73"/>
    <cellWatch r="A74"/>
    <cellWatch r="B74"/>
    <cellWatch r="C74"/>
    <cellWatch r="D74"/>
    <cellWatch r="A75"/>
    <cellWatch r="B75"/>
    <cellWatch r="C75"/>
    <cellWatch r="D75"/>
    <cellWatch r="A76"/>
    <cellWatch r="B76"/>
    <cellWatch r="C76"/>
    <cellWatch r="D76"/>
    <cellWatch r="A77"/>
    <cellWatch r="B77"/>
    <cellWatch r="C77"/>
    <cellWatch r="D77"/>
    <cellWatch r="A78"/>
    <cellWatch r="B78"/>
    <cellWatch r="C78"/>
    <cellWatch r="D78"/>
    <cellWatch r="A79"/>
    <cellWatch r="B79"/>
    <cellWatch r="C79"/>
    <cellWatch r="D79"/>
    <cellWatch r="A80"/>
    <cellWatch r="B80"/>
    <cellWatch r="C80"/>
    <cellWatch r="D80"/>
    <cellWatch r="A81"/>
    <cellWatch r="B81"/>
    <cellWatch r="C81"/>
    <cellWatch r="D81"/>
    <cellWatch r="A82"/>
    <cellWatch r="B82"/>
    <cellWatch r="C82"/>
    <cellWatch r="D82"/>
    <cellWatch r="A83"/>
    <cellWatch r="B83"/>
    <cellWatch r="C83"/>
    <cellWatch r="D83"/>
    <cellWatch r="A84"/>
    <cellWatch r="B84"/>
    <cellWatch r="C84"/>
    <cellWatch r="D84"/>
    <cellWatch r="A85"/>
    <cellWatch r="B85"/>
    <cellWatch r="C85"/>
    <cellWatch r="D85"/>
    <cellWatch r="A86"/>
    <cellWatch r="B86"/>
    <cellWatch r="C86"/>
    <cellWatch r="D86"/>
    <cellWatch r="A87"/>
    <cellWatch r="B87"/>
    <cellWatch r="C87"/>
    <cellWatch r="D87"/>
    <cellWatch r="A88"/>
    <cellWatch r="B88"/>
    <cellWatch r="C88"/>
    <cellWatch r="D88"/>
    <cellWatch r="A89"/>
    <cellWatch r="B89"/>
    <cellWatch r="C89"/>
    <cellWatch r="D89"/>
    <cellWatch r="A90"/>
    <cellWatch r="B90"/>
    <cellWatch r="C90"/>
    <cellWatch r="D90"/>
    <cellWatch r="A91"/>
    <cellWatch r="B91"/>
    <cellWatch r="C91"/>
    <cellWatch r="D91"/>
    <cellWatch r="A92"/>
    <cellWatch r="B92"/>
    <cellWatch r="C92"/>
    <cellWatch r="D92"/>
  </cellWatches>
  <ignoredErrors>
    <ignoredError sqref="F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0" tint="-4.9989318521683403E-2"/>
    <pageSetUpPr fitToPage="1"/>
  </sheetPr>
  <dimension ref="A1:CF451"/>
  <sheetViews>
    <sheetView showGridLines="0" zoomScaleNormal="100" zoomScaleSheetLayoutView="85" workbookViewId="0">
      <pane xSplit="1" ySplit="8" topLeftCell="B143" activePane="bottomRight" state="frozen"/>
      <selection activeCell="E70" sqref="E70"/>
      <selection pane="topRight" activeCell="E70" sqref="E70"/>
      <selection pane="bottomLeft" activeCell="E70" sqref="E70"/>
      <selection pane="bottomRight"/>
    </sheetView>
  </sheetViews>
  <sheetFormatPr baseColWidth="10" defaultColWidth="11.42578125" defaultRowHeight="16.5" x14ac:dyDescent="0.35"/>
  <cols>
    <col min="1" max="1" width="11.42578125" style="50"/>
    <col min="2" max="2" width="14.85546875" style="50" bestFit="1" customWidth="1"/>
    <col min="3" max="3" width="15.85546875" style="50" bestFit="1" customWidth="1"/>
    <col min="4" max="4" width="16.7109375" style="50" customWidth="1"/>
    <col min="5" max="6" width="15.42578125" style="50" customWidth="1"/>
    <col min="7" max="7" width="15" style="50" bestFit="1" customWidth="1"/>
    <col min="8" max="8" width="17.85546875" style="50" customWidth="1"/>
    <col min="9" max="9" width="15.5703125" style="50" bestFit="1" customWidth="1"/>
    <col min="10" max="10" width="16.7109375" style="50" customWidth="1"/>
    <col min="11" max="11" width="14.28515625" style="50" bestFit="1" customWidth="1"/>
    <col min="12" max="12" width="14.42578125" style="50" bestFit="1" customWidth="1"/>
    <col min="13" max="13" width="15.28515625" style="50" bestFit="1" customWidth="1"/>
    <col min="14" max="14" width="16.7109375" style="50" customWidth="1"/>
    <col min="15" max="15" width="16.42578125" style="50" bestFit="1" customWidth="1"/>
    <col min="16" max="16" width="12.42578125" style="50" customWidth="1"/>
    <col min="17" max="17" width="12.85546875" style="50" customWidth="1"/>
    <col min="18" max="18" width="15.28515625" style="50" bestFit="1" customWidth="1"/>
    <col min="19" max="19" width="16.7109375" style="50" customWidth="1"/>
    <col min="20" max="22" width="11.42578125" style="50"/>
    <col min="23" max="23" width="13" style="50" customWidth="1"/>
    <col min="24" max="24" width="12.85546875" style="50" customWidth="1"/>
    <col min="25" max="25" width="16.5703125" style="50" customWidth="1"/>
    <col min="26" max="26" width="13.7109375" style="50" customWidth="1"/>
    <col min="27" max="27" width="15.5703125" style="50" customWidth="1"/>
    <col min="28" max="28" width="11.42578125" style="50"/>
    <col min="29" max="29" width="17" style="50" customWidth="1"/>
    <col min="30" max="30" width="12.7109375" style="50" customWidth="1"/>
    <col min="31" max="31" width="16.7109375" style="50" customWidth="1"/>
    <col min="32" max="32" width="12.5703125" style="50" customWidth="1"/>
    <col min="33" max="34" width="14.7109375" style="50" customWidth="1"/>
    <col min="35" max="35" width="16.85546875" style="50" customWidth="1"/>
    <col min="36" max="36" width="17" style="50" customWidth="1"/>
    <col min="37" max="38" width="11.42578125" style="50"/>
    <col min="39" max="39" width="11.85546875" style="50" customWidth="1"/>
    <col min="40" max="40" width="16" style="50" customWidth="1"/>
    <col min="41" max="43" width="11.42578125" style="50"/>
    <col min="44" max="16384" width="11.42578125" style="73"/>
  </cols>
  <sheetData>
    <row r="1" spans="1:84" s="69" customFormat="1" ht="34.5" x14ac:dyDescent="0.45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35" t="s">
        <v>56</v>
      </c>
      <c r="U1" s="67"/>
      <c r="V1" s="66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35" t="s">
        <v>56</v>
      </c>
      <c r="AP1" s="67"/>
      <c r="AQ1" s="67"/>
      <c r="AR1" s="68"/>
      <c r="BM1" s="68"/>
    </row>
    <row r="2" spans="1:84" s="71" customFormat="1" ht="24" x14ac:dyDescent="0.5">
      <c r="A2" s="70" t="s">
        <v>51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 t="s">
        <v>52</v>
      </c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</row>
    <row r="3" spans="1:84" s="71" customFormat="1" ht="25.5" x14ac:dyDescent="0.5">
      <c r="A3" s="70" t="s">
        <v>70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 t="s">
        <v>70</v>
      </c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</row>
    <row r="4" spans="1:84" s="71" customFormat="1" ht="24" x14ac:dyDescent="0.5">
      <c r="A4" s="72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2" t="s">
        <v>53</v>
      </c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1:84" s="71" customFormat="1" ht="24" x14ac:dyDescent="0.5">
      <c r="A5" s="72" t="s">
        <v>26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2" t="s">
        <v>26</v>
      </c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</row>
    <row r="7" spans="1:84" s="80" customFormat="1" ht="12.75" customHeight="1" x14ac:dyDescent="0.35">
      <c r="A7" s="95" t="s">
        <v>2</v>
      </c>
      <c r="B7" s="83" t="s">
        <v>31</v>
      </c>
      <c r="C7" s="83" t="s">
        <v>32</v>
      </c>
      <c r="D7" s="83" t="s">
        <v>33</v>
      </c>
      <c r="E7" s="83" t="s">
        <v>34</v>
      </c>
      <c r="F7" s="83" t="s">
        <v>35</v>
      </c>
      <c r="G7" s="83" t="s">
        <v>36</v>
      </c>
      <c r="H7" s="83" t="s">
        <v>37</v>
      </c>
      <c r="I7" s="83" t="s">
        <v>38</v>
      </c>
      <c r="J7" s="83" t="s">
        <v>39</v>
      </c>
      <c r="K7" s="83" t="s">
        <v>40</v>
      </c>
      <c r="L7" s="83" t="s">
        <v>41</v>
      </c>
      <c r="M7" s="83" t="s">
        <v>42</v>
      </c>
      <c r="N7" s="83" t="s">
        <v>43</v>
      </c>
      <c r="O7" s="83" t="s">
        <v>44</v>
      </c>
      <c r="P7" s="83" t="s">
        <v>45</v>
      </c>
      <c r="Q7" s="83" t="s">
        <v>46</v>
      </c>
      <c r="R7" s="83" t="s">
        <v>47</v>
      </c>
      <c r="S7" s="95" t="s">
        <v>63</v>
      </c>
      <c r="T7" s="95" t="s">
        <v>12</v>
      </c>
      <c r="U7" s="79"/>
      <c r="V7" s="95" t="s">
        <v>2</v>
      </c>
      <c r="W7" s="83" t="s">
        <v>31</v>
      </c>
      <c r="X7" s="83" t="s">
        <v>32</v>
      </c>
      <c r="Y7" s="83" t="s">
        <v>33</v>
      </c>
      <c r="Z7" s="83" t="s">
        <v>34</v>
      </c>
      <c r="AA7" s="83" t="s">
        <v>35</v>
      </c>
      <c r="AB7" s="83" t="s">
        <v>36</v>
      </c>
      <c r="AC7" s="83" t="s">
        <v>37</v>
      </c>
      <c r="AD7" s="83" t="s">
        <v>38</v>
      </c>
      <c r="AE7" s="83" t="s">
        <v>39</v>
      </c>
      <c r="AF7" s="83" t="s">
        <v>40</v>
      </c>
      <c r="AG7" s="83" t="s">
        <v>41</v>
      </c>
      <c r="AH7" s="83" t="s">
        <v>42</v>
      </c>
      <c r="AI7" s="83" t="s">
        <v>43</v>
      </c>
      <c r="AJ7" s="83" t="s">
        <v>44</v>
      </c>
      <c r="AK7" s="83" t="s">
        <v>45</v>
      </c>
      <c r="AL7" s="83" t="s">
        <v>46</v>
      </c>
      <c r="AM7" s="83" t="s">
        <v>47</v>
      </c>
      <c r="AN7" s="95" t="s">
        <v>63</v>
      </c>
      <c r="AO7" s="95" t="s">
        <v>12</v>
      </c>
      <c r="AP7" s="79"/>
      <c r="AQ7" s="79"/>
    </row>
    <row r="8" spans="1:84" s="82" customFormat="1" ht="115.5" customHeight="1" x14ac:dyDescent="0.35">
      <c r="A8" s="96"/>
      <c r="B8" s="83" t="s">
        <v>14</v>
      </c>
      <c r="C8" s="83" t="s">
        <v>0</v>
      </c>
      <c r="D8" s="83" t="s">
        <v>57</v>
      </c>
      <c r="E8" s="83" t="s">
        <v>48</v>
      </c>
      <c r="F8" s="83" t="s">
        <v>1</v>
      </c>
      <c r="G8" s="83" t="s">
        <v>49</v>
      </c>
      <c r="H8" s="83" t="s">
        <v>58</v>
      </c>
      <c r="I8" s="83" t="s">
        <v>15</v>
      </c>
      <c r="J8" s="83" t="s">
        <v>59</v>
      </c>
      <c r="K8" s="83" t="s">
        <v>16</v>
      </c>
      <c r="L8" s="83" t="s">
        <v>17</v>
      </c>
      <c r="M8" s="83" t="s">
        <v>60</v>
      </c>
      <c r="N8" s="83" t="s">
        <v>61</v>
      </c>
      <c r="O8" s="83" t="s">
        <v>62</v>
      </c>
      <c r="P8" s="83" t="s">
        <v>18</v>
      </c>
      <c r="Q8" s="83" t="s">
        <v>50</v>
      </c>
      <c r="R8" s="83" t="s">
        <v>19</v>
      </c>
      <c r="S8" s="96"/>
      <c r="T8" s="96"/>
      <c r="U8" s="81"/>
      <c r="V8" s="96"/>
      <c r="W8" s="83" t="s">
        <v>14</v>
      </c>
      <c r="X8" s="83" t="s">
        <v>0</v>
      </c>
      <c r="Y8" s="83" t="s">
        <v>57</v>
      </c>
      <c r="Z8" s="83" t="s">
        <v>48</v>
      </c>
      <c r="AA8" s="83" t="s">
        <v>1</v>
      </c>
      <c r="AB8" s="83" t="s">
        <v>49</v>
      </c>
      <c r="AC8" s="83" t="s">
        <v>58</v>
      </c>
      <c r="AD8" s="83" t="s">
        <v>15</v>
      </c>
      <c r="AE8" s="83" t="s">
        <v>59</v>
      </c>
      <c r="AF8" s="83" t="s">
        <v>16</v>
      </c>
      <c r="AG8" s="83" t="s">
        <v>17</v>
      </c>
      <c r="AH8" s="83" t="s">
        <v>60</v>
      </c>
      <c r="AI8" s="83" t="s">
        <v>61</v>
      </c>
      <c r="AJ8" s="83" t="s">
        <v>62</v>
      </c>
      <c r="AK8" s="83" t="s">
        <v>18</v>
      </c>
      <c r="AL8" s="83" t="s">
        <v>50</v>
      </c>
      <c r="AM8" s="83" t="s">
        <v>19</v>
      </c>
      <c r="AN8" s="96"/>
      <c r="AO8" s="96"/>
      <c r="AP8" s="81"/>
      <c r="AQ8" s="81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</row>
    <row r="9" spans="1:84" s="76" customFormat="1" ht="15.75" customHeight="1" x14ac:dyDescent="0.45">
      <c r="A9" s="36">
        <v>41275</v>
      </c>
      <c r="B9" s="37">
        <v>106.21176694267243</v>
      </c>
      <c r="C9" s="37">
        <v>104.02114458131166</v>
      </c>
      <c r="D9" s="37">
        <v>104.45128807781427</v>
      </c>
      <c r="E9" s="37">
        <v>96.254593529588732</v>
      </c>
      <c r="F9" s="37">
        <v>88.998800836864149</v>
      </c>
      <c r="G9" s="37">
        <v>98.112749986220962</v>
      </c>
      <c r="H9" s="37">
        <v>98.372153413240767</v>
      </c>
      <c r="I9" s="37">
        <v>89.992962153086097</v>
      </c>
      <c r="J9" s="37">
        <v>93.531872952327006</v>
      </c>
      <c r="K9" s="37">
        <v>110.31297819291159</v>
      </c>
      <c r="L9" s="37">
        <v>97.617053008088121</v>
      </c>
      <c r="M9" s="37">
        <v>91.076005631518015</v>
      </c>
      <c r="N9" s="37">
        <v>96.97655801486691</v>
      </c>
      <c r="O9" s="37">
        <v>95.114362242924116</v>
      </c>
      <c r="P9" s="37">
        <v>101.34972766843113</v>
      </c>
      <c r="Q9" s="37">
        <v>91.55243595381566</v>
      </c>
      <c r="R9" s="37">
        <v>95.647938961776674</v>
      </c>
      <c r="S9" s="37">
        <v>99.314455331198275</v>
      </c>
      <c r="T9" s="37">
        <v>99.073876799717567</v>
      </c>
      <c r="U9" s="34"/>
      <c r="V9" s="36">
        <v>41275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4"/>
      <c r="AQ9" s="34"/>
      <c r="AR9" s="74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M9" s="74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</row>
    <row r="10" spans="1:84" s="76" customFormat="1" ht="21" x14ac:dyDescent="0.45">
      <c r="A10" s="36">
        <v>41306</v>
      </c>
      <c r="B10" s="37">
        <v>107.71380209605708</v>
      </c>
      <c r="C10" s="37">
        <v>90.053589823770182</v>
      </c>
      <c r="D10" s="37">
        <v>100.77906643584463</v>
      </c>
      <c r="E10" s="37">
        <v>90.348044416333821</v>
      </c>
      <c r="F10" s="37">
        <v>92.326181278679158</v>
      </c>
      <c r="G10" s="37">
        <v>98.117505904508604</v>
      </c>
      <c r="H10" s="37">
        <v>98.612266841879986</v>
      </c>
      <c r="I10" s="37">
        <v>86.047557041453928</v>
      </c>
      <c r="J10" s="37">
        <v>93.645420995620626</v>
      </c>
      <c r="K10" s="37">
        <v>95.712122247514714</v>
      </c>
      <c r="L10" s="37">
        <v>97.91335860914171</v>
      </c>
      <c r="M10" s="37">
        <v>92.354449094742932</v>
      </c>
      <c r="N10" s="37">
        <v>100.21794406272421</v>
      </c>
      <c r="O10" s="37">
        <v>98.382447767170362</v>
      </c>
      <c r="P10" s="37">
        <v>118.66812985889787</v>
      </c>
      <c r="Q10" s="37">
        <v>93.520085807124246</v>
      </c>
      <c r="R10" s="37">
        <v>93.309117499786439</v>
      </c>
      <c r="S10" s="37">
        <v>98.131143242116678</v>
      </c>
      <c r="T10" s="37">
        <v>98.813690136678417</v>
      </c>
      <c r="U10" s="34"/>
      <c r="V10" s="36">
        <v>41306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4"/>
      <c r="AQ10" s="34"/>
      <c r="AR10" s="74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M10" s="74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</row>
    <row r="11" spans="1:84" s="76" customFormat="1" ht="21" x14ac:dyDescent="0.45">
      <c r="A11" s="36">
        <v>41334</v>
      </c>
      <c r="B11" s="37">
        <v>114.23975610219253</v>
      </c>
      <c r="C11" s="37">
        <v>96.038635667069485</v>
      </c>
      <c r="D11" s="37">
        <v>104.52555132865031</v>
      </c>
      <c r="E11" s="37">
        <v>93.536043970704256</v>
      </c>
      <c r="F11" s="37">
        <v>89.409402132836831</v>
      </c>
      <c r="G11" s="37">
        <v>100.41898837417074</v>
      </c>
      <c r="H11" s="37">
        <v>102.22946785127441</v>
      </c>
      <c r="I11" s="37">
        <v>102.57926523720037</v>
      </c>
      <c r="J11" s="37">
        <v>92.286908969323534</v>
      </c>
      <c r="K11" s="37">
        <v>101.0884390208715</v>
      </c>
      <c r="L11" s="37">
        <v>99.094645643801854</v>
      </c>
      <c r="M11" s="37">
        <v>96.829485225888916</v>
      </c>
      <c r="N11" s="37">
        <v>105.58909345634477</v>
      </c>
      <c r="O11" s="37">
        <v>100.37559450262333</v>
      </c>
      <c r="P11" s="37">
        <v>117.1304023109995</v>
      </c>
      <c r="Q11" s="37">
        <v>95.372731871457901</v>
      </c>
      <c r="R11" s="37">
        <v>95.779080986752732</v>
      </c>
      <c r="S11" s="37">
        <v>98.036617749593461</v>
      </c>
      <c r="T11" s="37">
        <v>101.7213432714059</v>
      </c>
      <c r="U11" s="34"/>
      <c r="V11" s="36">
        <v>41334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4"/>
      <c r="AQ11" s="34"/>
      <c r="AR11" s="74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M11" s="74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</row>
    <row r="12" spans="1:84" s="76" customFormat="1" ht="21" x14ac:dyDescent="0.45">
      <c r="A12" s="36">
        <v>41365</v>
      </c>
      <c r="B12" s="37">
        <v>106.34567694987686</v>
      </c>
      <c r="C12" s="37">
        <v>90.921172428903162</v>
      </c>
      <c r="D12" s="37">
        <v>104.2595427744748</v>
      </c>
      <c r="E12" s="37">
        <v>91.430517145397133</v>
      </c>
      <c r="F12" s="37">
        <v>100.20605199973846</v>
      </c>
      <c r="G12" s="37">
        <v>101.48255665983805</v>
      </c>
      <c r="H12" s="37">
        <v>103.34167132594074</v>
      </c>
      <c r="I12" s="37">
        <v>92.354673483578708</v>
      </c>
      <c r="J12" s="37">
        <v>102.91786422269951</v>
      </c>
      <c r="K12" s="37">
        <v>96.317159805353612</v>
      </c>
      <c r="L12" s="37">
        <v>99.615313808250889</v>
      </c>
      <c r="M12" s="37">
        <v>102.05971296026949</v>
      </c>
      <c r="N12" s="37">
        <v>103.47112292272809</v>
      </c>
      <c r="O12" s="37">
        <v>99.372026013243413</v>
      </c>
      <c r="P12" s="37">
        <v>101.65054953687979</v>
      </c>
      <c r="Q12" s="37">
        <v>96.397388798171207</v>
      </c>
      <c r="R12" s="37">
        <v>102.09476520470098</v>
      </c>
      <c r="S12" s="37">
        <v>99.047261438391047</v>
      </c>
      <c r="T12" s="37">
        <v>101.2008199938228</v>
      </c>
      <c r="U12" s="34"/>
      <c r="V12" s="36">
        <v>41365</v>
      </c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4"/>
      <c r="AQ12" s="34"/>
      <c r="AR12" s="74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M12" s="74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</row>
    <row r="13" spans="1:84" s="76" customFormat="1" ht="21" x14ac:dyDescent="0.45">
      <c r="A13" s="36">
        <v>41395</v>
      </c>
      <c r="B13" s="37">
        <v>99.297031951055175</v>
      </c>
      <c r="C13" s="37">
        <v>102.93228124349017</v>
      </c>
      <c r="D13" s="37">
        <v>102.8789918288528</v>
      </c>
      <c r="E13" s="37">
        <v>90.990094317793208</v>
      </c>
      <c r="F13" s="37">
        <v>105.38132561564278</v>
      </c>
      <c r="G13" s="37">
        <v>99.431637659703682</v>
      </c>
      <c r="H13" s="37">
        <v>100.34036033863538</v>
      </c>
      <c r="I13" s="37">
        <v>100.24944155912708</v>
      </c>
      <c r="J13" s="37">
        <v>95.744373889727655</v>
      </c>
      <c r="K13" s="37">
        <v>92.558931272553053</v>
      </c>
      <c r="L13" s="37">
        <v>99.539933551640871</v>
      </c>
      <c r="M13" s="37">
        <v>99.457465290155625</v>
      </c>
      <c r="N13" s="37">
        <v>98.101931243769258</v>
      </c>
      <c r="O13" s="37">
        <v>99.759417841199308</v>
      </c>
      <c r="P13" s="37">
        <v>95.084438706423228</v>
      </c>
      <c r="Q13" s="37">
        <v>103.30507859282405</v>
      </c>
      <c r="R13" s="37">
        <v>100.53282520435633</v>
      </c>
      <c r="S13" s="37">
        <v>98.760722393080286</v>
      </c>
      <c r="T13" s="37">
        <v>99.505244431275642</v>
      </c>
      <c r="U13" s="34"/>
      <c r="V13" s="36">
        <v>41395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4"/>
      <c r="AQ13" s="34"/>
      <c r="AR13" s="74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M13" s="74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</row>
    <row r="14" spans="1:84" s="76" customFormat="1" ht="21" x14ac:dyDescent="0.45">
      <c r="A14" s="36">
        <v>41426</v>
      </c>
      <c r="B14" s="37">
        <v>91.639783263944452</v>
      </c>
      <c r="C14" s="37">
        <v>91.665209454617397</v>
      </c>
      <c r="D14" s="37">
        <v>94.302417511669148</v>
      </c>
      <c r="E14" s="37">
        <v>92.329937992464281</v>
      </c>
      <c r="F14" s="37">
        <v>101.02211225125266</v>
      </c>
      <c r="G14" s="37">
        <v>97.32799861065449</v>
      </c>
      <c r="H14" s="37">
        <v>95.60463750479596</v>
      </c>
      <c r="I14" s="37">
        <v>100.48840221712527</v>
      </c>
      <c r="J14" s="37">
        <v>100.90968080371616</v>
      </c>
      <c r="K14" s="37">
        <v>106.31123376660287</v>
      </c>
      <c r="L14" s="37">
        <v>99.335892043982682</v>
      </c>
      <c r="M14" s="37">
        <v>96.014962610134745</v>
      </c>
      <c r="N14" s="37">
        <v>91.73431447094687</v>
      </c>
      <c r="O14" s="37">
        <v>100.24400741605926</v>
      </c>
      <c r="P14" s="37">
        <v>95.690620017390572</v>
      </c>
      <c r="Q14" s="37">
        <v>98.684949708171615</v>
      </c>
      <c r="R14" s="37">
        <v>95.943227601481482</v>
      </c>
      <c r="S14" s="37">
        <v>97.341734679202091</v>
      </c>
      <c r="T14" s="37">
        <v>96.715803534507756</v>
      </c>
      <c r="U14" s="34"/>
      <c r="V14" s="36">
        <v>41426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4"/>
      <c r="AQ14" s="34"/>
      <c r="AR14" s="74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M14" s="74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</row>
    <row r="15" spans="1:84" s="76" customFormat="1" ht="21" x14ac:dyDescent="0.45">
      <c r="A15" s="36">
        <v>41456</v>
      </c>
      <c r="B15" s="37">
        <v>92.16614511869831</v>
      </c>
      <c r="C15" s="37">
        <v>99.207197892257838</v>
      </c>
      <c r="D15" s="37">
        <v>98.355347256701094</v>
      </c>
      <c r="E15" s="37">
        <v>99.555166994557538</v>
      </c>
      <c r="F15" s="37">
        <v>99.98599756817768</v>
      </c>
      <c r="G15" s="37">
        <v>98.18445895102046</v>
      </c>
      <c r="H15" s="37">
        <v>95.920679702217811</v>
      </c>
      <c r="I15" s="37">
        <v>102.23551049265099</v>
      </c>
      <c r="J15" s="37">
        <v>99.469681468130801</v>
      </c>
      <c r="K15" s="37">
        <v>98.703555975529255</v>
      </c>
      <c r="L15" s="37">
        <v>100.05016711710417</v>
      </c>
      <c r="M15" s="37">
        <v>100.3793373216992</v>
      </c>
      <c r="N15" s="37">
        <v>94.235274914155724</v>
      </c>
      <c r="O15" s="37">
        <v>100.18980551534591</v>
      </c>
      <c r="P15" s="37">
        <v>105.05232537341035</v>
      </c>
      <c r="Q15" s="37">
        <v>105.46268295002244</v>
      </c>
      <c r="R15" s="37">
        <v>103.30034956538745</v>
      </c>
      <c r="S15" s="37">
        <v>97.815679482229314</v>
      </c>
      <c r="T15" s="37">
        <v>98.642557379628514</v>
      </c>
      <c r="U15" s="34"/>
      <c r="V15" s="36">
        <v>41456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4"/>
      <c r="AQ15" s="34"/>
      <c r="AR15" s="74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M15" s="74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</row>
    <row r="16" spans="1:84" s="76" customFormat="1" ht="21" x14ac:dyDescent="0.45">
      <c r="A16" s="36">
        <v>41487</v>
      </c>
      <c r="B16" s="37">
        <v>95.24846061844373</v>
      </c>
      <c r="C16" s="37">
        <v>94.628183460039239</v>
      </c>
      <c r="D16" s="37">
        <v>94.733106600233967</v>
      </c>
      <c r="E16" s="37">
        <v>100.14248826148535</v>
      </c>
      <c r="F16" s="37">
        <v>103.97827127810962</v>
      </c>
      <c r="G16" s="37">
        <v>99.617037216052523</v>
      </c>
      <c r="H16" s="37">
        <v>96.061082371160182</v>
      </c>
      <c r="I16" s="37">
        <v>101.4677517393603</v>
      </c>
      <c r="J16" s="37">
        <v>98.599833211809809</v>
      </c>
      <c r="K16" s="37">
        <v>94.770351261472456</v>
      </c>
      <c r="L16" s="37">
        <v>100.29824364793636</v>
      </c>
      <c r="M16" s="37">
        <v>98.377540006059931</v>
      </c>
      <c r="N16" s="37">
        <v>89.830710705284531</v>
      </c>
      <c r="O16" s="37">
        <v>100.25146639729819</v>
      </c>
      <c r="P16" s="37">
        <v>106.31127247189795</v>
      </c>
      <c r="Q16" s="37">
        <v>109.78972909473741</v>
      </c>
      <c r="R16" s="37">
        <v>103.41339375232832</v>
      </c>
      <c r="S16" s="37">
        <v>98.88448841714748</v>
      </c>
      <c r="T16" s="37">
        <v>98.671764013063921</v>
      </c>
      <c r="U16" s="34"/>
      <c r="V16" s="36">
        <v>41487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4"/>
      <c r="AQ16" s="34"/>
      <c r="AR16" s="74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M16" s="74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</row>
    <row r="17" spans="1:84" s="76" customFormat="1" ht="21" x14ac:dyDescent="0.45">
      <c r="A17" s="36">
        <v>41518</v>
      </c>
      <c r="B17" s="37">
        <v>91.404975781451142</v>
      </c>
      <c r="C17" s="37">
        <v>92.30930597205878</v>
      </c>
      <c r="D17" s="37">
        <v>91.093895487667766</v>
      </c>
      <c r="E17" s="37">
        <v>107.90401196143959</v>
      </c>
      <c r="F17" s="37">
        <v>100.03679162740033</v>
      </c>
      <c r="G17" s="37">
        <v>100.38183299337824</v>
      </c>
      <c r="H17" s="37">
        <v>97.31329877609582</v>
      </c>
      <c r="I17" s="37">
        <v>96.073673979532842</v>
      </c>
      <c r="J17" s="37">
        <v>95.761306526841565</v>
      </c>
      <c r="K17" s="37">
        <v>103.5441273344414</v>
      </c>
      <c r="L17" s="37">
        <v>100.44435821836441</v>
      </c>
      <c r="M17" s="37">
        <v>94.853705864734209</v>
      </c>
      <c r="N17" s="37">
        <v>93.161053245438978</v>
      </c>
      <c r="O17" s="37">
        <v>101.57987297886643</v>
      </c>
      <c r="P17" s="37">
        <v>99.33626827805378</v>
      </c>
      <c r="Q17" s="37">
        <v>99.350168054322026</v>
      </c>
      <c r="R17" s="37">
        <v>105.63172906007246</v>
      </c>
      <c r="S17" s="37">
        <v>100.67643895485767</v>
      </c>
      <c r="T17" s="37">
        <v>97.719204653783393</v>
      </c>
      <c r="U17" s="34"/>
      <c r="V17" s="36">
        <v>41518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4"/>
      <c r="AQ17" s="34"/>
      <c r="AR17" s="74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M17" s="74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</row>
    <row r="18" spans="1:84" s="76" customFormat="1" ht="21" x14ac:dyDescent="0.45">
      <c r="A18" s="36">
        <v>41548</v>
      </c>
      <c r="B18" s="37">
        <v>91.260921913758565</v>
      </c>
      <c r="C18" s="37">
        <v>104.10925585776718</v>
      </c>
      <c r="D18" s="37">
        <v>95.720777803026763</v>
      </c>
      <c r="E18" s="37">
        <v>111.22546532706519</v>
      </c>
      <c r="F18" s="37">
        <v>104.61763944229673</v>
      </c>
      <c r="G18" s="37">
        <v>101.0969991035292</v>
      </c>
      <c r="H18" s="37">
        <v>99.790353452713859</v>
      </c>
      <c r="I18" s="37">
        <v>103.18450570607736</v>
      </c>
      <c r="J18" s="37">
        <v>107.57058685573277</v>
      </c>
      <c r="K18" s="37">
        <v>92.793771837487029</v>
      </c>
      <c r="L18" s="37">
        <v>101.36254164690908</v>
      </c>
      <c r="M18" s="37">
        <v>105.74360707954844</v>
      </c>
      <c r="N18" s="37">
        <v>97.061964352847411</v>
      </c>
      <c r="O18" s="37">
        <v>101.35674103075192</v>
      </c>
      <c r="P18" s="37">
        <v>85.462078234511779</v>
      </c>
      <c r="Q18" s="37">
        <v>99.492789519002244</v>
      </c>
      <c r="R18" s="37">
        <v>106.61507179780835</v>
      </c>
      <c r="S18" s="37">
        <v>103.28926739468716</v>
      </c>
      <c r="T18" s="37">
        <v>99.481136841126329</v>
      </c>
      <c r="U18" s="34"/>
      <c r="V18" s="36">
        <v>41548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4"/>
      <c r="AQ18" s="34"/>
      <c r="AR18" s="74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M18" s="74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</row>
    <row r="19" spans="1:84" s="76" customFormat="1" ht="21" x14ac:dyDescent="0.45">
      <c r="A19" s="36">
        <v>41579</v>
      </c>
      <c r="B19" s="37">
        <v>98.212320724178099</v>
      </c>
      <c r="C19" s="37">
        <v>108.93249615547886</v>
      </c>
      <c r="D19" s="37">
        <v>101.8439744470204</v>
      </c>
      <c r="E19" s="37">
        <v>111.38506747633856</v>
      </c>
      <c r="F19" s="37">
        <v>108.31301782292593</v>
      </c>
      <c r="G19" s="37">
        <v>102.5975486946799</v>
      </c>
      <c r="H19" s="37">
        <v>103.28612624110743</v>
      </c>
      <c r="I19" s="37">
        <v>103.87796641739764</v>
      </c>
      <c r="J19" s="37">
        <v>101.40683274226569</v>
      </c>
      <c r="K19" s="37">
        <v>107.30864331323231</v>
      </c>
      <c r="L19" s="37">
        <v>101.77982000931642</v>
      </c>
      <c r="M19" s="37">
        <v>107.62350826769963</v>
      </c>
      <c r="N19" s="37">
        <v>106.98668180550442</v>
      </c>
      <c r="O19" s="37">
        <v>101.4952135652595</v>
      </c>
      <c r="P19" s="37">
        <v>82.64936088244697</v>
      </c>
      <c r="Q19" s="37">
        <v>104.30902265486756</v>
      </c>
      <c r="R19" s="37">
        <v>101.07343125622643</v>
      </c>
      <c r="S19" s="37">
        <v>104.26816771897312</v>
      </c>
      <c r="T19" s="37">
        <v>102.16021669374267</v>
      </c>
      <c r="U19" s="34"/>
      <c r="V19" s="36">
        <v>41579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4"/>
      <c r="AQ19" s="34"/>
      <c r="AR19" s="74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M19" s="74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</row>
    <row r="20" spans="1:84" s="76" customFormat="1" ht="21" x14ac:dyDescent="0.45">
      <c r="A20" s="38">
        <v>41609</v>
      </c>
      <c r="B20" s="39">
        <v>106.25935853767167</v>
      </c>
      <c r="C20" s="39">
        <v>125.18152746323594</v>
      </c>
      <c r="D20" s="39">
        <v>107.05604044804385</v>
      </c>
      <c r="E20" s="39">
        <v>114.89856860683241</v>
      </c>
      <c r="F20" s="39">
        <v>105.72440814607549</v>
      </c>
      <c r="G20" s="39">
        <v>103.23068584624318</v>
      </c>
      <c r="H20" s="39">
        <v>109.12790218093751</v>
      </c>
      <c r="I20" s="39">
        <v>121.44828997340953</v>
      </c>
      <c r="J20" s="39">
        <v>118.15563736180475</v>
      </c>
      <c r="K20" s="39">
        <v>100.57868597203006</v>
      </c>
      <c r="L20" s="39">
        <v>102.94867269546346</v>
      </c>
      <c r="M20" s="39">
        <v>115.23022064754882</v>
      </c>
      <c r="N20" s="39">
        <v>122.63335080538876</v>
      </c>
      <c r="O20" s="39">
        <v>101.87904472925828</v>
      </c>
      <c r="P20" s="39">
        <v>91.614826660657286</v>
      </c>
      <c r="Q20" s="39">
        <v>102.76293699548353</v>
      </c>
      <c r="R20" s="39">
        <v>96.659069109322417</v>
      </c>
      <c r="S20" s="39">
        <v>104.43402319852326</v>
      </c>
      <c r="T20" s="39">
        <v>106.29434225124723</v>
      </c>
      <c r="U20" s="34"/>
      <c r="V20" s="38">
        <v>41609</v>
      </c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4"/>
      <c r="AQ20" s="34"/>
      <c r="AR20" s="74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M20" s="74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</row>
    <row r="21" spans="1:84" s="76" customFormat="1" ht="21" x14ac:dyDescent="0.45">
      <c r="A21" s="54">
        <v>41640</v>
      </c>
      <c r="B21" s="55">
        <v>107.32414698406272</v>
      </c>
      <c r="C21" s="55">
        <v>120.72731557459727</v>
      </c>
      <c r="D21" s="55">
        <v>104.41021213253978</v>
      </c>
      <c r="E21" s="55">
        <v>110.25714896348948</v>
      </c>
      <c r="F21" s="55">
        <v>98.19979299629324</v>
      </c>
      <c r="G21" s="55">
        <v>101.48506585338622</v>
      </c>
      <c r="H21" s="55">
        <v>101.62949811027015</v>
      </c>
      <c r="I21" s="55">
        <v>93.759913088945709</v>
      </c>
      <c r="J21" s="55">
        <v>99.60686935608031</v>
      </c>
      <c r="K21" s="55">
        <v>114.03356836054905</v>
      </c>
      <c r="L21" s="55">
        <v>101.66401508658385</v>
      </c>
      <c r="M21" s="55">
        <v>99.11301260600996</v>
      </c>
      <c r="N21" s="55">
        <v>101.21335220033912</v>
      </c>
      <c r="O21" s="55">
        <v>98.280998647454254</v>
      </c>
      <c r="P21" s="55">
        <v>101.65368238563352</v>
      </c>
      <c r="Q21" s="55">
        <v>100.33291115890985</v>
      </c>
      <c r="R21" s="55">
        <v>97.374567355853699</v>
      </c>
      <c r="S21" s="55">
        <v>103.11382119946616</v>
      </c>
      <c r="T21" s="55">
        <v>102.74635959612267</v>
      </c>
      <c r="U21" s="34"/>
      <c r="V21" s="54">
        <v>41640</v>
      </c>
      <c r="W21" s="55">
        <f t="shared" ref="W21:W84" si="0">B21/B9*100-100</f>
        <v>1.0473227905065414</v>
      </c>
      <c r="X21" s="55">
        <f t="shared" ref="X21:X84" si="1">C21/C9*100-100</f>
        <v>16.060360670446826</v>
      </c>
      <c r="Y21" s="55">
        <f t="shared" ref="Y21:Y84" si="2">D21/D9*100-100</f>
        <v>-3.9325455942559984E-2</v>
      </c>
      <c r="Z21" s="55">
        <f t="shared" ref="Z21:Z84" si="3">E21/E9*100-100</f>
        <v>14.547415266572557</v>
      </c>
      <c r="AA21" s="55">
        <f t="shared" ref="AA21:AA84" si="4">F21/F9*100-100</f>
        <v>10.338332733600097</v>
      </c>
      <c r="AB21" s="55">
        <f t="shared" ref="AB21:AB84" si="5">G21/G9*100-100</f>
        <v>3.4371841250386552</v>
      </c>
      <c r="AC21" s="55">
        <f t="shared" ref="AC21:AC84" si="6">H21/H9*100-100</f>
        <v>3.3112467136364927</v>
      </c>
      <c r="AD21" s="55">
        <f t="shared" ref="AD21:AD84" si="7">I21/I9*100-100</f>
        <v>4.1858283645022141</v>
      </c>
      <c r="AE21" s="55">
        <f t="shared" ref="AE21:AE84" si="8">J21/J9*100-100</f>
        <v>6.4951082577483703</v>
      </c>
      <c r="AF21" s="55">
        <f t="shared" ref="AF21:AF84" si="9">K21/K9*100-100</f>
        <v>3.3727583359512039</v>
      </c>
      <c r="AG21" s="55">
        <f t="shared" ref="AG21:AG84" si="10">L21/L9*100-100</f>
        <v>4.1457531791708675</v>
      </c>
      <c r="AH21" s="55">
        <f t="shared" ref="AH21:AH84" si="11">M21/M9*100-100</f>
        <v>8.8245053334998573</v>
      </c>
      <c r="AI21" s="55">
        <f t="shared" ref="AI21:AI84" si="12">N21/N9*100-100</f>
        <v>4.3688848853788755</v>
      </c>
      <c r="AJ21" s="55">
        <f t="shared" ref="AJ21:AJ84" si="13">O21/O9*100-100</f>
        <v>3.3292936312209918</v>
      </c>
      <c r="AK21" s="55">
        <f t="shared" ref="AK21:AK84" si="14">P21/P9*100-100</f>
        <v>0.29990679224792416</v>
      </c>
      <c r="AL21" s="55">
        <f t="shared" ref="AL21:AL84" si="15">Q21/Q9*100-100</f>
        <v>9.5906516452752584</v>
      </c>
      <c r="AM21" s="55">
        <f t="shared" ref="AM21:AM84" si="16">R21/R9*100-100</f>
        <v>1.805191426829424</v>
      </c>
      <c r="AN21" s="55">
        <f t="shared" ref="AN21:AN84" si="17">S21/S9*100-100</f>
        <v>3.8255920103449199</v>
      </c>
      <c r="AO21" s="55">
        <f t="shared" ref="AO21:AO84" si="18">T21/T9*100-100</f>
        <v>3.706812446462763</v>
      </c>
      <c r="AP21" s="34"/>
      <c r="AQ21" s="34"/>
      <c r="AR21" s="74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M21" s="74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</row>
    <row r="22" spans="1:84" s="76" customFormat="1" ht="21" x14ac:dyDescent="0.45">
      <c r="A22" s="56">
        <v>41671</v>
      </c>
      <c r="B22" s="57">
        <v>108.48417381119597</v>
      </c>
      <c r="C22" s="57">
        <v>133.77946681343457</v>
      </c>
      <c r="D22" s="57">
        <v>103.60658400418386</v>
      </c>
      <c r="E22" s="57">
        <v>98.836710697922712</v>
      </c>
      <c r="F22" s="57">
        <v>103.46259160820028</v>
      </c>
      <c r="G22" s="57">
        <v>100.11312442121249</v>
      </c>
      <c r="H22" s="57">
        <v>102.62017919189812</v>
      </c>
      <c r="I22" s="57">
        <v>91.589444008731874</v>
      </c>
      <c r="J22" s="57">
        <v>93.830557603578868</v>
      </c>
      <c r="K22" s="57">
        <v>96.342651359122215</v>
      </c>
      <c r="L22" s="57">
        <v>101.88044657609056</v>
      </c>
      <c r="M22" s="57">
        <v>97.581311815718308</v>
      </c>
      <c r="N22" s="57">
        <v>102.1534878315849</v>
      </c>
      <c r="O22" s="57">
        <v>101.1515279979387</v>
      </c>
      <c r="P22" s="57">
        <v>119.89316351134725</v>
      </c>
      <c r="Q22" s="57">
        <v>105.55655007252737</v>
      </c>
      <c r="R22" s="57">
        <v>97.35435541639572</v>
      </c>
      <c r="S22" s="57">
        <v>100.75609668777138</v>
      </c>
      <c r="T22" s="57">
        <v>102.5738276442232</v>
      </c>
      <c r="U22" s="34"/>
      <c r="V22" s="56">
        <v>41671</v>
      </c>
      <c r="W22" s="57">
        <f t="shared" si="0"/>
        <v>0.71520241616936175</v>
      </c>
      <c r="X22" s="57">
        <f t="shared" si="1"/>
        <v>48.555395820681298</v>
      </c>
      <c r="Y22" s="57">
        <f t="shared" si="2"/>
        <v>2.8056596159671869</v>
      </c>
      <c r="Z22" s="57">
        <f t="shared" si="3"/>
        <v>9.3955174530089067</v>
      </c>
      <c r="AA22" s="57">
        <f t="shared" si="4"/>
        <v>12.062028533278962</v>
      </c>
      <c r="AB22" s="57">
        <f t="shared" si="5"/>
        <v>2.0339066900519214</v>
      </c>
      <c r="AC22" s="57">
        <f t="shared" si="6"/>
        <v>4.0643141856221803</v>
      </c>
      <c r="AD22" s="57">
        <f t="shared" si="7"/>
        <v>6.4404930922188726</v>
      </c>
      <c r="AE22" s="57">
        <f t="shared" si="8"/>
        <v>0.19769958422944001</v>
      </c>
      <c r="AF22" s="57">
        <f t="shared" si="9"/>
        <v>0.65877664897757882</v>
      </c>
      <c r="AG22" s="57">
        <f t="shared" si="10"/>
        <v>4.0516309758967566</v>
      </c>
      <c r="AH22" s="57">
        <f t="shared" si="11"/>
        <v>5.6595678629551855</v>
      </c>
      <c r="AI22" s="57">
        <f t="shared" si="12"/>
        <v>1.9313345398996233</v>
      </c>
      <c r="AJ22" s="57">
        <f t="shared" si="13"/>
        <v>2.8146079850763357</v>
      </c>
      <c r="AK22" s="57">
        <f t="shared" si="14"/>
        <v>1.0323190008185037</v>
      </c>
      <c r="AL22" s="57">
        <f t="shared" si="15"/>
        <v>12.870458962395645</v>
      </c>
      <c r="AM22" s="57">
        <f t="shared" si="16"/>
        <v>4.3353083010548659</v>
      </c>
      <c r="AN22" s="57">
        <f t="shared" si="17"/>
        <v>2.6749443234124044</v>
      </c>
      <c r="AO22" s="57">
        <f t="shared" si="18"/>
        <v>3.8052799185454944</v>
      </c>
      <c r="AP22" s="34"/>
      <c r="AQ22" s="34"/>
      <c r="AR22" s="74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M22" s="74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</row>
    <row r="23" spans="1:84" s="76" customFormat="1" ht="21" x14ac:dyDescent="0.45">
      <c r="A23" s="56">
        <v>41699</v>
      </c>
      <c r="B23" s="57">
        <v>117.03316855144013</v>
      </c>
      <c r="C23" s="57">
        <v>135.83095199693145</v>
      </c>
      <c r="D23" s="57">
        <v>108.79903946263975</v>
      </c>
      <c r="E23" s="57">
        <v>107.25400192290526</v>
      </c>
      <c r="F23" s="57">
        <v>100.11933439666292</v>
      </c>
      <c r="G23" s="57">
        <v>102.1865598777292</v>
      </c>
      <c r="H23" s="57">
        <v>105.90292940869602</v>
      </c>
      <c r="I23" s="57">
        <v>102.0265222399962</v>
      </c>
      <c r="J23" s="57">
        <v>98.701099276807895</v>
      </c>
      <c r="K23" s="57">
        <v>112.08852803105604</v>
      </c>
      <c r="L23" s="57">
        <v>103.32966287420786</v>
      </c>
      <c r="M23" s="57">
        <v>103.74996583691663</v>
      </c>
      <c r="N23" s="57">
        <v>112.58779799308778</v>
      </c>
      <c r="O23" s="57">
        <v>102.66008740618864</v>
      </c>
      <c r="P23" s="57">
        <v>118.7992655138427</v>
      </c>
      <c r="Q23" s="57">
        <v>106.60580951224607</v>
      </c>
      <c r="R23" s="57">
        <v>104.63043020394903</v>
      </c>
      <c r="S23" s="57">
        <v>99.919152183688695</v>
      </c>
      <c r="T23" s="57">
        <v>106.76578091784565</v>
      </c>
      <c r="U23" s="34"/>
      <c r="V23" s="56">
        <v>41699</v>
      </c>
      <c r="W23" s="57">
        <f t="shared" si="0"/>
        <v>2.4452191991278198</v>
      </c>
      <c r="X23" s="57">
        <f t="shared" si="1"/>
        <v>41.433654334498499</v>
      </c>
      <c r="Y23" s="57">
        <f t="shared" si="2"/>
        <v>4.0884626578555014</v>
      </c>
      <c r="Z23" s="57">
        <f t="shared" si="3"/>
        <v>14.665959099678744</v>
      </c>
      <c r="AA23" s="57">
        <f t="shared" si="4"/>
        <v>11.978530230986422</v>
      </c>
      <c r="AB23" s="57">
        <f t="shared" si="5"/>
        <v>1.7601964849240659</v>
      </c>
      <c r="AC23" s="57">
        <f t="shared" si="6"/>
        <v>3.5933489967548695</v>
      </c>
      <c r="AD23" s="57">
        <f t="shared" si="7"/>
        <v>-0.53884476158610539</v>
      </c>
      <c r="AE23" s="57">
        <f t="shared" si="8"/>
        <v>6.950271039651426</v>
      </c>
      <c r="AF23" s="57">
        <f t="shared" si="9"/>
        <v>10.881648897470228</v>
      </c>
      <c r="AG23" s="57">
        <f t="shared" si="10"/>
        <v>4.2737094450379089</v>
      </c>
      <c r="AH23" s="57">
        <f t="shared" si="11"/>
        <v>7.1470798330521461</v>
      </c>
      <c r="AI23" s="57">
        <f t="shared" si="12"/>
        <v>6.6282456905803429</v>
      </c>
      <c r="AJ23" s="57">
        <f t="shared" si="13"/>
        <v>2.275944580836935</v>
      </c>
      <c r="AK23" s="57">
        <f t="shared" si="14"/>
        <v>1.4247908057313055</v>
      </c>
      <c r="AL23" s="57">
        <f t="shared" si="15"/>
        <v>11.778081030464719</v>
      </c>
      <c r="AM23" s="57">
        <f t="shared" si="16"/>
        <v>9.24142216234101</v>
      </c>
      <c r="AN23" s="57">
        <f t="shared" si="17"/>
        <v>1.9202360070230498</v>
      </c>
      <c r="AO23" s="57">
        <f t="shared" si="18"/>
        <v>4.9590749435745494</v>
      </c>
      <c r="AP23" s="34"/>
      <c r="AQ23" s="34"/>
      <c r="AR23" s="74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M23" s="74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</row>
    <row r="24" spans="1:84" s="76" customFormat="1" ht="21" x14ac:dyDescent="0.45">
      <c r="A24" s="56">
        <v>41730</v>
      </c>
      <c r="B24" s="57">
        <v>106.51125250531896</v>
      </c>
      <c r="C24" s="57">
        <v>156.37579911782092</v>
      </c>
      <c r="D24" s="57">
        <v>105.55247619802805</v>
      </c>
      <c r="E24" s="57">
        <v>99.252266861307348</v>
      </c>
      <c r="F24" s="57">
        <v>105.12320410844166</v>
      </c>
      <c r="G24" s="57">
        <v>103.5454259599169</v>
      </c>
      <c r="H24" s="57">
        <v>107.08023778847506</v>
      </c>
      <c r="I24" s="57">
        <v>101.61396852689717</v>
      </c>
      <c r="J24" s="57">
        <v>104.26887808693986</v>
      </c>
      <c r="K24" s="57">
        <v>97.869767343472446</v>
      </c>
      <c r="L24" s="57">
        <v>103.68332404521027</v>
      </c>
      <c r="M24" s="57">
        <v>105.84246289812012</v>
      </c>
      <c r="N24" s="57">
        <v>105.73008250756156</v>
      </c>
      <c r="O24" s="57">
        <v>103.79059423062964</v>
      </c>
      <c r="P24" s="57">
        <v>105.19489247236979</v>
      </c>
      <c r="Q24" s="57">
        <v>108.06843205558427</v>
      </c>
      <c r="R24" s="57">
        <v>102.13619365201252</v>
      </c>
      <c r="S24" s="57">
        <v>100.48287966955863</v>
      </c>
      <c r="T24" s="57">
        <v>104.79868634249999</v>
      </c>
      <c r="U24" s="34"/>
      <c r="V24" s="56">
        <v>41730</v>
      </c>
      <c r="W24" s="57">
        <f t="shared" si="0"/>
        <v>0.15569561470762494</v>
      </c>
      <c r="X24" s="57">
        <f t="shared" si="1"/>
        <v>71.990522053706172</v>
      </c>
      <c r="Y24" s="57">
        <f t="shared" si="2"/>
        <v>1.2401103909979838</v>
      </c>
      <c r="Z24" s="57">
        <f t="shared" si="3"/>
        <v>8.5548566934951111</v>
      </c>
      <c r="AA24" s="57">
        <f t="shared" si="4"/>
        <v>4.9070410524865622</v>
      </c>
      <c r="AB24" s="57">
        <f t="shared" si="5"/>
        <v>2.0327328833401594</v>
      </c>
      <c r="AC24" s="57">
        <f t="shared" si="6"/>
        <v>3.6176756332330342</v>
      </c>
      <c r="AD24" s="57">
        <f t="shared" si="7"/>
        <v>10.025800204864368</v>
      </c>
      <c r="AE24" s="57">
        <f t="shared" si="8"/>
        <v>1.3127107470059372</v>
      </c>
      <c r="AF24" s="57">
        <f t="shared" si="9"/>
        <v>1.6119739631613754</v>
      </c>
      <c r="AG24" s="57">
        <f t="shared" si="10"/>
        <v>4.083719742920124</v>
      </c>
      <c r="AH24" s="57">
        <f t="shared" si="11"/>
        <v>3.7064085603720969</v>
      </c>
      <c r="AI24" s="57">
        <f t="shared" si="12"/>
        <v>2.1831787662345761</v>
      </c>
      <c r="AJ24" s="57">
        <f t="shared" si="13"/>
        <v>4.4464910243425635</v>
      </c>
      <c r="AK24" s="57">
        <f t="shared" si="14"/>
        <v>3.4867917110512678</v>
      </c>
      <c r="AL24" s="57">
        <f t="shared" si="15"/>
        <v>12.107219296000764</v>
      </c>
      <c r="AM24" s="57">
        <f t="shared" si="16"/>
        <v>4.0578424592581541E-2</v>
      </c>
      <c r="AN24" s="57">
        <f t="shared" si="17"/>
        <v>1.4494274857468525</v>
      </c>
      <c r="AO24" s="57">
        <f t="shared" si="18"/>
        <v>3.5551750953171961</v>
      </c>
      <c r="AP24" s="34"/>
      <c r="AQ24" s="34"/>
      <c r="AR24" s="74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M24" s="74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</row>
    <row r="25" spans="1:84" s="76" customFormat="1" ht="21" x14ac:dyDescent="0.45">
      <c r="A25" s="56">
        <v>41760</v>
      </c>
      <c r="B25" s="57">
        <v>101.55567199351631</v>
      </c>
      <c r="C25" s="57">
        <v>145.2937143169751</v>
      </c>
      <c r="D25" s="57">
        <v>105.71844811697999</v>
      </c>
      <c r="E25" s="57">
        <v>104.66263458969318</v>
      </c>
      <c r="F25" s="57">
        <v>109.85737253002608</v>
      </c>
      <c r="G25" s="57">
        <v>101.84585672460986</v>
      </c>
      <c r="H25" s="57">
        <v>105.77201188145291</v>
      </c>
      <c r="I25" s="57">
        <v>106.05029037053541</v>
      </c>
      <c r="J25" s="57">
        <v>99.590366372769566</v>
      </c>
      <c r="K25" s="57">
        <v>102.54457327740465</v>
      </c>
      <c r="L25" s="57">
        <v>104.03367792817644</v>
      </c>
      <c r="M25" s="57">
        <v>102.85642327014908</v>
      </c>
      <c r="N25" s="57">
        <v>106.84240016362678</v>
      </c>
      <c r="O25" s="57">
        <v>104.13796229048222</v>
      </c>
      <c r="P25" s="57">
        <v>98.737581018783246</v>
      </c>
      <c r="Q25" s="57">
        <v>108.34226583621971</v>
      </c>
      <c r="R25" s="57">
        <v>113.11249116873957</v>
      </c>
      <c r="S25" s="57">
        <v>100.16598486484877</v>
      </c>
      <c r="T25" s="57">
        <v>104.39424078857861</v>
      </c>
      <c r="U25" s="34"/>
      <c r="V25" s="56">
        <v>41760</v>
      </c>
      <c r="W25" s="57">
        <f t="shared" si="0"/>
        <v>2.2746299643421821</v>
      </c>
      <c r="X25" s="57">
        <f t="shared" si="1"/>
        <v>41.154662620638305</v>
      </c>
      <c r="Y25" s="57">
        <f t="shared" si="2"/>
        <v>2.7599962224074375</v>
      </c>
      <c r="Z25" s="57">
        <f t="shared" si="3"/>
        <v>15.026405208623132</v>
      </c>
      <c r="AA25" s="57">
        <f t="shared" si="4"/>
        <v>4.2474763799316548</v>
      </c>
      <c r="AB25" s="57">
        <f t="shared" si="5"/>
        <v>2.4280190105775432</v>
      </c>
      <c r="AC25" s="57">
        <f t="shared" si="6"/>
        <v>5.413227064848499</v>
      </c>
      <c r="AD25" s="57">
        <f t="shared" si="7"/>
        <v>5.7864150873967617</v>
      </c>
      <c r="AE25" s="57">
        <f t="shared" si="8"/>
        <v>4.0169383607557876</v>
      </c>
      <c r="AF25" s="57">
        <f t="shared" si="9"/>
        <v>10.788415410121189</v>
      </c>
      <c r="AG25" s="57">
        <f t="shared" si="10"/>
        <v>4.5145141414066217</v>
      </c>
      <c r="AH25" s="57">
        <f t="shared" si="11"/>
        <v>3.4174990988131242</v>
      </c>
      <c r="AI25" s="57">
        <f t="shared" si="12"/>
        <v>8.9095788523660246</v>
      </c>
      <c r="AJ25" s="57">
        <f t="shared" si="13"/>
        <v>4.3891038500774187</v>
      </c>
      <c r="AK25" s="57">
        <f t="shared" si="14"/>
        <v>3.8419980830293667</v>
      </c>
      <c r="AL25" s="57">
        <f t="shared" si="15"/>
        <v>4.8760305998601297</v>
      </c>
      <c r="AM25" s="57">
        <f t="shared" si="16"/>
        <v>12.512993580765425</v>
      </c>
      <c r="AN25" s="57">
        <f t="shared" si="17"/>
        <v>1.4228961045620565</v>
      </c>
      <c r="AO25" s="57">
        <f t="shared" si="18"/>
        <v>4.9133052084301028</v>
      </c>
      <c r="AP25" s="34"/>
      <c r="AQ25" s="34"/>
      <c r="AR25" s="74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M25" s="74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</row>
    <row r="26" spans="1:84" s="76" customFormat="1" ht="21" x14ac:dyDescent="0.45">
      <c r="A26" s="56">
        <v>41791</v>
      </c>
      <c r="B26" s="57">
        <v>93.336824481395723</v>
      </c>
      <c r="C26" s="57">
        <v>133.38591553119883</v>
      </c>
      <c r="D26" s="57">
        <v>98.47770866610054</v>
      </c>
      <c r="E26" s="57">
        <v>106.97923965913077</v>
      </c>
      <c r="F26" s="57">
        <v>106.1047853084911</v>
      </c>
      <c r="G26" s="57">
        <v>100.16573860688885</v>
      </c>
      <c r="H26" s="57">
        <v>100.09322595600246</v>
      </c>
      <c r="I26" s="57">
        <v>103.92410416214565</v>
      </c>
      <c r="J26" s="57">
        <v>100.10063701926472</v>
      </c>
      <c r="K26" s="57">
        <v>104.79843617801335</v>
      </c>
      <c r="L26" s="57">
        <v>103.6849030609018</v>
      </c>
      <c r="M26" s="57">
        <v>98.965498422211908</v>
      </c>
      <c r="N26" s="57">
        <v>100.1080757825046</v>
      </c>
      <c r="O26" s="57">
        <v>104.30060929608945</v>
      </c>
      <c r="P26" s="57">
        <v>99.274013025752012</v>
      </c>
      <c r="Q26" s="57">
        <v>104.07218435846457</v>
      </c>
      <c r="R26" s="57">
        <v>104.35826266274854</v>
      </c>
      <c r="S26" s="57">
        <v>100.30959830947944</v>
      </c>
      <c r="T26" s="57">
        <v>101.04940769565664</v>
      </c>
      <c r="U26" s="34"/>
      <c r="V26" s="56">
        <v>41791</v>
      </c>
      <c r="W26" s="57">
        <f t="shared" si="0"/>
        <v>1.8518607934322517</v>
      </c>
      <c r="X26" s="57">
        <f t="shared" si="1"/>
        <v>45.514221071230935</v>
      </c>
      <c r="Y26" s="57">
        <f t="shared" si="2"/>
        <v>4.4275547378355782</v>
      </c>
      <c r="Z26" s="57">
        <f t="shared" si="3"/>
        <v>15.866253119180172</v>
      </c>
      <c r="AA26" s="57">
        <f t="shared" si="4"/>
        <v>5.0312480544826457</v>
      </c>
      <c r="AB26" s="57">
        <f t="shared" si="5"/>
        <v>2.9156461005494378</v>
      </c>
      <c r="AC26" s="57">
        <f t="shared" si="6"/>
        <v>4.6949484547560019</v>
      </c>
      <c r="AD26" s="57">
        <f t="shared" si="7"/>
        <v>3.419003456336057</v>
      </c>
      <c r="AE26" s="57">
        <f t="shared" si="8"/>
        <v>-0.80175041483397536</v>
      </c>
      <c r="AF26" s="57">
        <f t="shared" si="9"/>
        <v>-1.4229894010173325</v>
      </c>
      <c r="AG26" s="57">
        <f t="shared" si="10"/>
        <v>4.3780862359332531</v>
      </c>
      <c r="AH26" s="57">
        <f t="shared" si="11"/>
        <v>3.0729958455097233</v>
      </c>
      <c r="AI26" s="57">
        <f t="shared" si="12"/>
        <v>9.1282758909260338</v>
      </c>
      <c r="AJ26" s="57">
        <f t="shared" si="13"/>
        <v>4.0467275646646925</v>
      </c>
      <c r="AK26" s="57">
        <f t="shared" si="14"/>
        <v>3.7447693490858285</v>
      </c>
      <c r="AL26" s="57">
        <f t="shared" si="15"/>
        <v>5.4590235554904183</v>
      </c>
      <c r="AM26" s="57">
        <f t="shared" si="16"/>
        <v>8.7708484190468567</v>
      </c>
      <c r="AN26" s="57">
        <f t="shared" si="17"/>
        <v>3.0489117951906195</v>
      </c>
      <c r="AO26" s="57">
        <f t="shared" si="18"/>
        <v>4.4807611608196822</v>
      </c>
      <c r="AP26" s="34"/>
      <c r="AQ26" s="34"/>
      <c r="AR26" s="74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M26" s="74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</row>
    <row r="27" spans="1:84" s="76" customFormat="1" ht="21" x14ac:dyDescent="0.45">
      <c r="A27" s="56">
        <v>41821</v>
      </c>
      <c r="B27" s="57">
        <v>95.076565207597838</v>
      </c>
      <c r="C27" s="57">
        <v>171.73870053859571</v>
      </c>
      <c r="D27" s="57">
        <v>103.58464733741732</v>
      </c>
      <c r="E27" s="57">
        <v>101.05394246203477</v>
      </c>
      <c r="F27" s="57">
        <v>106.5203989495118</v>
      </c>
      <c r="G27" s="57">
        <v>101.62541895184312</v>
      </c>
      <c r="H27" s="57">
        <v>102.10426419232357</v>
      </c>
      <c r="I27" s="57">
        <v>107.0871704099817</v>
      </c>
      <c r="J27" s="57">
        <v>103.47863426585431</v>
      </c>
      <c r="K27" s="57">
        <v>102.3201843628064</v>
      </c>
      <c r="L27" s="57">
        <v>104.3123580582532</v>
      </c>
      <c r="M27" s="57">
        <v>104.82805732735315</v>
      </c>
      <c r="N27" s="57">
        <v>102.31073979971274</v>
      </c>
      <c r="O27" s="57">
        <v>103.99639286370389</v>
      </c>
      <c r="P27" s="57">
        <v>107.9583412539227</v>
      </c>
      <c r="Q27" s="57">
        <v>115.61958466383346</v>
      </c>
      <c r="R27" s="57">
        <v>102.94321837726366</v>
      </c>
      <c r="S27" s="57">
        <v>102.29527395544301</v>
      </c>
      <c r="T27" s="57">
        <v>103.77993263471245</v>
      </c>
      <c r="U27" s="34"/>
      <c r="V27" s="56">
        <v>41821</v>
      </c>
      <c r="W27" s="57">
        <f t="shared" si="0"/>
        <v>3.1577973508073711</v>
      </c>
      <c r="X27" s="57">
        <f t="shared" si="1"/>
        <v>73.111129219786449</v>
      </c>
      <c r="Y27" s="57">
        <f t="shared" si="2"/>
        <v>5.3167420242725427</v>
      </c>
      <c r="Z27" s="57">
        <f t="shared" si="3"/>
        <v>1.5054723051784578</v>
      </c>
      <c r="AA27" s="57">
        <f t="shared" si="4"/>
        <v>6.5353164845692362</v>
      </c>
      <c r="AB27" s="57">
        <f t="shared" si="5"/>
        <v>3.5045872204064352</v>
      </c>
      <c r="AC27" s="57">
        <f t="shared" si="6"/>
        <v>6.4465603343329718</v>
      </c>
      <c r="AD27" s="57">
        <f t="shared" si="7"/>
        <v>4.7455721538940878</v>
      </c>
      <c r="AE27" s="57">
        <f t="shared" si="8"/>
        <v>4.0303263653336927</v>
      </c>
      <c r="AF27" s="57">
        <f t="shared" si="9"/>
        <v>3.6641318051132714</v>
      </c>
      <c r="AG27" s="57">
        <f t="shared" si="10"/>
        <v>4.260053794973004</v>
      </c>
      <c r="AH27" s="57">
        <f t="shared" si="11"/>
        <v>4.4319081240759175</v>
      </c>
      <c r="AI27" s="57">
        <f t="shared" si="12"/>
        <v>8.569471350206598</v>
      </c>
      <c r="AJ27" s="57">
        <f t="shared" si="13"/>
        <v>3.7993759233068118</v>
      </c>
      <c r="AK27" s="57">
        <f t="shared" si="14"/>
        <v>2.7662556446826443</v>
      </c>
      <c r="AL27" s="57">
        <f t="shared" si="15"/>
        <v>9.6308015590920206</v>
      </c>
      <c r="AM27" s="57">
        <f t="shared" si="16"/>
        <v>-0.34572118064104984</v>
      </c>
      <c r="AN27" s="57">
        <f t="shared" si="17"/>
        <v>4.5796282323300943</v>
      </c>
      <c r="AO27" s="57">
        <f t="shared" si="18"/>
        <v>5.2080718419663725</v>
      </c>
      <c r="AP27" s="34"/>
      <c r="AQ27" s="34"/>
      <c r="AR27" s="74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M27" s="74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</row>
    <row r="28" spans="1:84" s="76" customFormat="1" ht="21" x14ac:dyDescent="0.45">
      <c r="A28" s="56">
        <v>41852</v>
      </c>
      <c r="B28" s="57">
        <v>95.444423872385343</v>
      </c>
      <c r="C28" s="57">
        <v>147.05257442778677</v>
      </c>
      <c r="D28" s="57">
        <v>97.223749425366478</v>
      </c>
      <c r="E28" s="57">
        <v>95.200743265254445</v>
      </c>
      <c r="F28" s="57">
        <v>111.02117314161796</v>
      </c>
      <c r="G28" s="57">
        <v>103.15550273062699</v>
      </c>
      <c r="H28" s="57">
        <v>102.36719134981885</v>
      </c>
      <c r="I28" s="57">
        <v>107.67642106593928</v>
      </c>
      <c r="J28" s="57">
        <v>96.930075545190732</v>
      </c>
      <c r="K28" s="57">
        <v>101.22969675347836</v>
      </c>
      <c r="L28" s="57">
        <v>104.31391242965812</v>
      </c>
      <c r="M28" s="57">
        <v>101.5181126461427</v>
      </c>
      <c r="N28" s="57">
        <v>96.491701079907671</v>
      </c>
      <c r="O28" s="57">
        <v>104.17158794104779</v>
      </c>
      <c r="P28" s="57">
        <v>108.80545347289448</v>
      </c>
      <c r="Q28" s="57">
        <v>109.88277155086367</v>
      </c>
      <c r="R28" s="57">
        <v>102.88843336856642</v>
      </c>
      <c r="S28" s="57">
        <v>102.68057332091369</v>
      </c>
      <c r="T28" s="57">
        <v>102.19837095953154</v>
      </c>
      <c r="U28" s="34"/>
      <c r="V28" s="56">
        <v>41852</v>
      </c>
      <c r="W28" s="57">
        <f t="shared" si="0"/>
        <v>0.2057390247246218</v>
      </c>
      <c r="X28" s="57">
        <f t="shared" si="1"/>
        <v>55.400398751061232</v>
      </c>
      <c r="Y28" s="57">
        <f t="shared" si="2"/>
        <v>2.6291155378687563</v>
      </c>
      <c r="Z28" s="57">
        <f t="shared" si="3"/>
        <v>-4.934713608600731</v>
      </c>
      <c r="AA28" s="57">
        <f t="shared" si="4"/>
        <v>6.7734361967518737</v>
      </c>
      <c r="AB28" s="57">
        <f t="shared" si="5"/>
        <v>3.5520686154318497</v>
      </c>
      <c r="AC28" s="57">
        <f t="shared" si="6"/>
        <v>6.5646865754574293</v>
      </c>
      <c r="AD28" s="57">
        <f t="shared" si="7"/>
        <v>6.1188596575266274</v>
      </c>
      <c r="AE28" s="57">
        <f t="shared" si="8"/>
        <v>-1.6934690579365821</v>
      </c>
      <c r="AF28" s="57">
        <f t="shared" si="9"/>
        <v>6.815787222508547</v>
      </c>
      <c r="AG28" s="57">
        <f t="shared" si="10"/>
        <v>4.0037279175270726</v>
      </c>
      <c r="AH28" s="57">
        <f t="shared" si="11"/>
        <v>3.1923675260524931</v>
      </c>
      <c r="AI28" s="57">
        <f t="shared" si="12"/>
        <v>7.4150480635474736</v>
      </c>
      <c r="AJ28" s="57">
        <f t="shared" si="13"/>
        <v>3.9102884821794959</v>
      </c>
      <c r="AK28" s="57">
        <f t="shared" si="14"/>
        <v>2.3461115110402204</v>
      </c>
      <c r="AL28" s="57">
        <f t="shared" si="15"/>
        <v>8.4746047643463385E-2</v>
      </c>
      <c r="AM28" s="57">
        <f t="shared" si="16"/>
        <v>-0.50763287492445386</v>
      </c>
      <c r="AN28" s="57">
        <f t="shared" si="17"/>
        <v>3.8389083713032051</v>
      </c>
      <c r="AO28" s="57">
        <f t="shared" si="18"/>
        <v>3.5740791519656199</v>
      </c>
      <c r="AP28" s="34"/>
      <c r="AQ28" s="34"/>
      <c r="AR28" s="74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M28" s="74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</row>
    <row r="29" spans="1:84" s="76" customFormat="1" ht="21" x14ac:dyDescent="0.45">
      <c r="A29" s="56">
        <v>41883</v>
      </c>
      <c r="B29" s="57">
        <v>94.143358833493934</v>
      </c>
      <c r="C29" s="57">
        <v>163.93583508129669</v>
      </c>
      <c r="D29" s="57">
        <v>93.822793575930348</v>
      </c>
      <c r="E29" s="57">
        <v>102.98319311176994</v>
      </c>
      <c r="F29" s="57">
        <v>106.72686625830701</v>
      </c>
      <c r="G29" s="57">
        <v>103.84194674840873</v>
      </c>
      <c r="H29" s="57">
        <v>102.8107925161502</v>
      </c>
      <c r="I29" s="57">
        <v>100.12822230274465</v>
      </c>
      <c r="J29" s="57">
        <v>97.671919853068871</v>
      </c>
      <c r="K29" s="57">
        <v>104.33031107556286</v>
      </c>
      <c r="L29" s="57">
        <v>104.41071285606637</v>
      </c>
      <c r="M29" s="57">
        <v>98.756458103593616</v>
      </c>
      <c r="N29" s="57">
        <v>101.86833593095891</v>
      </c>
      <c r="O29" s="57">
        <v>104.7549051316266</v>
      </c>
      <c r="P29" s="57">
        <v>101.99190227059334</v>
      </c>
      <c r="Q29" s="57">
        <v>109.69702356235298</v>
      </c>
      <c r="R29" s="57">
        <v>103.25672479304963</v>
      </c>
      <c r="S29" s="57">
        <v>102.34339828019313</v>
      </c>
      <c r="T29" s="57">
        <v>101.76572161250243</v>
      </c>
      <c r="U29" s="34"/>
      <c r="V29" s="56">
        <v>41883</v>
      </c>
      <c r="W29" s="57">
        <f t="shared" si="0"/>
        <v>2.9958796319691032</v>
      </c>
      <c r="X29" s="57">
        <f t="shared" si="1"/>
        <v>77.594050085176292</v>
      </c>
      <c r="Y29" s="57">
        <f t="shared" si="2"/>
        <v>2.9956980911328088</v>
      </c>
      <c r="Z29" s="57">
        <f t="shared" si="3"/>
        <v>-4.5603669040852282</v>
      </c>
      <c r="AA29" s="57">
        <f t="shared" si="4"/>
        <v>6.6876141488270804</v>
      </c>
      <c r="AB29" s="57">
        <f t="shared" si="5"/>
        <v>3.4469521544388897</v>
      </c>
      <c r="AC29" s="57">
        <f t="shared" si="6"/>
        <v>5.6492728221076334</v>
      </c>
      <c r="AD29" s="57">
        <f t="shared" si="7"/>
        <v>4.2202490601905822</v>
      </c>
      <c r="AE29" s="57">
        <f t="shared" si="8"/>
        <v>1.9951830186148953</v>
      </c>
      <c r="AF29" s="57">
        <f t="shared" si="9"/>
        <v>0.75927410019318131</v>
      </c>
      <c r="AG29" s="57">
        <f t="shared" si="10"/>
        <v>3.9488077857784418</v>
      </c>
      <c r="AH29" s="57">
        <f t="shared" si="11"/>
        <v>4.1144963217619761</v>
      </c>
      <c r="AI29" s="57">
        <f t="shared" si="12"/>
        <v>9.3464837313292435</v>
      </c>
      <c r="AJ29" s="57">
        <f t="shared" si="13"/>
        <v>3.1256508397295732</v>
      </c>
      <c r="AK29" s="57">
        <f t="shared" si="14"/>
        <v>2.6733780507096583</v>
      </c>
      <c r="AL29" s="57">
        <f t="shared" si="15"/>
        <v>10.414532466994487</v>
      </c>
      <c r="AM29" s="57">
        <f t="shared" si="16"/>
        <v>-2.2483815120286152</v>
      </c>
      <c r="AN29" s="57">
        <f t="shared" si="17"/>
        <v>1.6557591256111976</v>
      </c>
      <c r="AO29" s="57">
        <f t="shared" si="18"/>
        <v>4.1409638699534383</v>
      </c>
      <c r="AP29" s="34"/>
      <c r="AQ29" s="34"/>
      <c r="AR29" s="74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M29" s="74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</row>
    <row r="30" spans="1:84" s="76" customFormat="1" ht="21" x14ac:dyDescent="0.45">
      <c r="A30" s="56">
        <v>41913</v>
      </c>
      <c r="B30" s="57">
        <v>93.400966993952977</v>
      </c>
      <c r="C30" s="57">
        <v>150.11115824858115</v>
      </c>
      <c r="D30" s="57">
        <v>99.903482003181082</v>
      </c>
      <c r="E30" s="57">
        <v>114.05826067182679</v>
      </c>
      <c r="F30" s="57">
        <v>112.77735300199572</v>
      </c>
      <c r="G30" s="57">
        <v>105.52136185661439</v>
      </c>
      <c r="H30" s="57">
        <v>106.19821259487907</v>
      </c>
      <c r="I30" s="57">
        <v>106.97537151964389</v>
      </c>
      <c r="J30" s="57">
        <v>99.601899261226947</v>
      </c>
      <c r="K30" s="57">
        <v>104.96742377524403</v>
      </c>
      <c r="L30" s="57">
        <v>105.3392053295983</v>
      </c>
      <c r="M30" s="57">
        <v>109.18738203306333</v>
      </c>
      <c r="N30" s="57">
        <v>104.37981214527868</v>
      </c>
      <c r="O30" s="57">
        <v>105.30101428212721</v>
      </c>
      <c r="P30" s="57">
        <v>88.390498634199972</v>
      </c>
      <c r="Q30" s="57">
        <v>115.74850253520245</v>
      </c>
      <c r="R30" s="57">
        <v>104.37308339149206</v>
      </c>
      <c r="S30" s="57">
        <v>105.71791120613449</v>
      </c>
      <c r="T30" s="57">
        <v>103.88671043597407</v>
      </c>
      <c r="U30" s="34"/>
      <c r="V30" s="56">
        <v>41913</v>
      </c>
      <c r="W30" s="57">
        <f t="shared" si="0"/>
        <v>2.3449742072699564</v>
      </c>
      <c r="X30" s="57">
        <f t="shared" si="1"/>
        <v>44.186179232383722</v>
      </c>
      <c r="Y30" s="57">
        <f t="shared" si="2"/>
        <v>4.3696930762111492</v>
      </c>
      <c r="Z30" s="57">
        <f t="shared" si="3"/>
        <v>2.5468945770930986</v>
      </c>
      <c r="AA30" s="57">
        <f t="shared" si="4"/>
        <v>7.7995580890539884</v>
      </c>
      <c r="AB30" s="57">
        <f t="shared" si="5"/>
        <v>4.3763541868877809</v>
      </c>
      <c r="AC30" s="57">
        <f t="shared" si="6"/>
        <v>6.4213212203939207</v>
      </c>
      <c r="AD30" s="57">
        <f t="shared" si="7"/>
        <v>3.6738711763226064</v>
      </c>
      <c r="AE30" s="57">
        <f t="shared" si="8"/>
        <v>-7.4078684772752439</v>
      </c>
      <c r="AF30" s="57">
        <f t="shared" si="9"/>
        <v>13.119039884570213</v>
      </c>
      <c r="AG30" s="57">
        <f t="shared" si="10"/>
        <v>3.9232083352267466</v>
      </c>
      <c r="AH30" s="57">
        <f t="shared" si="11"/>
        <v>3.2567216578154046</v>
      </c>
      <c r="AI30" s="57">
        <f t="shared" si="12"/>
        <v>7.5393567822600716</v>
      </c>
      <c r="AJ30" s="57">
        <f t="shared" si="13"/>
        <v>3.8914759997843618</v>
      </c>
      <c r="AK30" s="57">
        <f t="shared" si="14"/>
        <v>3.4265728849379116</v>
      </c>
      <c r="AL30" s="57">
        <f t="shared" si="15"/>
        <v>16.338584026830901</v>
      </c>
      <c r="AM30" s="57">
        <f t="shared" si="16"/>
        <v>-2.1028812985917682</v>
      </c>
      <c r="AN30" s="57">
        <f t="shared" si="17"/>
        <v>2.3513031631515275</v>
      </c>
      <c r="AO30" s="57">
        <f t="shared" si="18"/>
        <v>4.4285517181850622</v>
      </c>
      <c r="AP30" s="34"/>
      <c r="AQ30" s="34"/>
      <c r="AR30" s="74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M30" s="74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</row>
    <row r="31" spans="1:84" s="76" customFormat="1" ht="21" x14ac:dyDescent="0.45">
      <c r="A31" s="56">
        <v>41944</v>
      </c>
      <c r="B31" s="57">
        <v>98.932586151537578</v>
      </c>
      <c r="C31" s="57">
        <v>139.95929492352047</v>
      </c>
      <c r="D31" s="57">
        <v>107.05680761287633</v>
      </c>
      <c r="E31" s="57">
        <v>117.8672899968761</v>
      </c>
      <c r="F31" s="57">
        <v>117.88273874643231</v>
      </c>
      <c r="G31" s="57">
        <v>108.88416385920441</v>
      </c>
      <c r="H31" s="57">
        <v>107.98927719099673</v>
      </c>
      <c r="I31" s="57">
        <v>108.06057076987112</v>
      </c>
      <c r="J31" s="57">
        <v>100.04325678871515</v>
      </c>
      <c r="K31" s="57">
        <v>108.21402159385127</v>
      </c>
      <c r="L31" s="57">
        <v>105.95245128450881</v>
      </c>
      <c r="M31" s="57">
        <v>112.21003196811183</v>
      </c>
      <c r="N31" s="57">
        <v>111.87919586055479</v>
      </c>
      <c r="O31" s="57">
        <v>105.49086982141527</v>
      </c>
      <c r="P31" s="57">
        <v>85.988195165864781</v>
      </c>
      <c r="Q31" s="57">
        <v>112.6767455572105</v>
      </c>
      <c r="R31" s="57">
        <v>105.17922362742605</v>
      </c>
      <c r="S31" s="57">
        <v>111.46449225841508</v>
      </c>
      <c r="T31" s="57">
        <v>107.09362327666615</v>
      </c>
      <c r="U31" s="34"/>
      <c r="V31" s="56">
        <v>41944</v>
      </c>
      <c r="W31" s="57">
        <f t="shared" si="0"/>
        <v>0.73337583517884752</v>
      </c>
      <c r="X31" s="57">
        <f t="shared" si="1"/>
        <v>28.482592305382582</v>
      </c>
      <c r="Y31" s="57">
        <f t="shared" si="2"/>
        <v>5.1184502511414394</v>
      </c>
      <c r="Z31" s="57">
        <f t="shared" si="3"/>
        <v>5.8196512938456095</v>
      </c>
      <c r="AA31" s="57">
        <f t="shared" si="4"/>
        <v>8.835245398804517</v>
      </c>
      <c r="AB31" s="57">
        <f t="shared" si="5"/>
        <v>6.1274516248266906</v>
      </c>
      <c r="AC31" s="57">
        <f t="shared" si="6"/>
        <v>4.5535166445398829</v>
      </c>
      <c r="AD31" s="57">
        <f t="shared" si="7"/>
        <v>4.026459601324035</v>
      </c>
      <c r="AE31" s="57">
        <f t="shared" si="8"/>
        <v>-1.3446588525412153</v>
      </c>
      <c r="AF31" s="57">
        <f t="shared" si="9"/>
        <v>0.8437142178530479</v>
      </c>
      <c r="AG31" s="57">
        <f t="shared" si="10"/>
        <v>4.0996646239013188</v>
      </c>
      <c r="AH31" s="57">
        <f t="shared" si="11"/>
        <v>4.2616374194045079</v>
      </c>
      <c r="AI31" s="57">
        <f t="shared" si="12"/>
        <v>4.5730122408550642</v>
      </c>
      <c r="AJ31" s="57">
        <f t="shared" si="13"/>
        <v>3.9367927962303781</v>
      </c>
      <c r="AK31" s="57">
        <f t="shared" si="14"/>
        <v>4.039758139408562</v>
      </c>
      <c r="AL31" s="57">
        <f t="shared" si="15"/>
        <v>8.0220509111945404</v>
      </c>
      <c r="AM31" s="57">
        <f t="shared" si="16"/>
        <v>4.0621875800290468</v>
      </c>
      <c r="AN31" s="57">
        <f t="shared" si="17"/>
        <v>6.901746426423955</v>
      </c>
      <c r="AO31" s="57">
        <f t="shared" si="18"/>
        <v>4.8290878216448192</v>
      </c>
      <c r="AP31" s="34"/>
      <c r="AQ31" s="34"/>
      <c r="AR31" s="74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M31" s="74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</row>
    <row r="32" spans="1:84" s="76" customFormat="1" ht="21" x14ac:dyDescent="0.45">
      <c r="A32" s="58">
        <v>41974</v>
      </c>
      <c r="B32" s="59">
        <v>108.02116009048032</v>
      </c>
      <c r="C32" s="59">
        <v>161.24607407898515</v>
      </c>
      <c r="D32" s="59">
        <v>112.88146447324452</v>
      </c>
      <c r="E32" s="59">
        <v>119.82396997842923</v>
      </c>
      <c r="F32" s="59">
        <v>111.6180555835106</v>
      </c>
      <c r="G32" s="59">
        <v>110.39621504370294</v>
      </c>
      <c r="H32" s="59">
        <v>115.43334895045287</v>
      </c>
      <c r="I32" s="59">
        <v>133.88301103811784</v>
      </c>
      <c r="J32" s="59">
        <v>121.95883323412188</v>
      </c>
      <c r="K32" s="59">
        <v>106.5611447885094</v>
      </c>
      <c r="L32" s="59">
        <v>107.23700737201426</v>
      </c>
      <c r="M32" s="59">
        <v>120.91561055309347</v>
      </c>
      <c r="N32" s="59">
        <v>120.86792436002938</v>
      </c>
      <c r="O32" s="59">
        <v>107.38398291290261</v>
      </c>
      <c r="P32" s="59">
        <v>95.854791153514967</v>
      </c>
      <c r="Q32" s="59">
        <v>114.38345972075416</v>
      </c>
      <c r="R32" s="59">
        <v>100.6796195827049</v>
      </c>
      <c r="S32" s="59">
        <v>114.56170019010966</v>
      </c>
      <c r="T32" s="59">
        <v>112.27507224879629</v>
      </c>
      <c r="U32" s="34"/>
      <c r="V32" s="58">
        <v>41974</v>
      </c>
      <c r="W32" s="59">
        <f t="shared" si="0"/>
        <v>1.6580201283485536</v>
      </c>
      <c r="X32" s="59">
        <f t="shared" si="1"/>
        <v>28.809799134573495</v>
      </c>
      <c r="Y32" s="59">
        <f t="shared" si="2"/>
        <v>5.4414715889178069</v>
      </c>
      <c r="Z32" s="59">
        <f t="shared" si="3"/>
        <v>4.2867386698705445</v>
      </c>
      <c r="AA32" s="59">
        <f t="shared" si="4"/>
        <v>5.5745381230151452</v>
      </c>
      <c r="AB32" s="59">
        <f t="shared" si="5"/>
        <v>6.9412783018146769</v>
      </c>
      <c r="AC32" s="59">
        <f t="shared" si="6"/>
        <v>5.77803352167507</v>
      </c>
      <c r="AD32" s="59">
        <f t="shared" si="7"/>
        <v>10.238695882363459</v>
      </c>
      <c r="AE32" s="59">
        <f t="shared" si="8"/>
        <v>3.2188018762671078</v>
      </c>
      <c r="AF32" s="59">
        <f t="shared" si="9"/>
        <v>5.9480383529200083</v>
      </c>
      <c r="AG32" s="59">
        <f t="shared" si="10"/>
        <v>4.1655074944349195</v>
      </c>
      <c r="AH32" s="59">
        <f t="shared" si="11"/>
        <v>4.9339399626200304</v>
      </c>
      <c r="AI32" s="59">
        <f t="shared" si="12"/>
        <v>-1.43959733120316</v>
      </c>
      <c r="AJ32" s="59">
        <f t="shared" si="13"/>
        <v>5.4034057722798678</v>
      </c>
      <c r="AK32" s="59">
        <f t="shared" si="14"/>
        <v>4.6280330896248785</v>
      </c>
      <c r="AL32" s="59">
        <f t="shared" si="15"/>
        <v>11.308087395148462</v>
      </c>
      <c r="AM32" s="59">
        <f t="shared" si="16"/>
        <v>4.1595170638724142</v>
      </c>
      <c r="AN32" s="59">
        <f t="shared" si="17"/>
        <v>9.697679627197985</v>
      </c>
      <c r="AO32" s="59">
        <f t="shared" si="18"/>
        <v>5.6265741627267829</v>
      </c>
      <c r="AP32" s="34"/>
      <c r="AQ32" s="34"/>
      <c r="AR32" s="74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M32" s="74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</row>
    <row r="33" spans="1:84" s="76" customFormat="1" ht="21" x14ac:dyDescent="0.45">
      <c r="A33" s="46">
        <v>42005</v>
      </c>
      <c r="B33" s="47">
        <v>109.37482311659828</v>
      </c>
      <c r="C33" s="47">
        <v>168.38167267820583</v>
      </c>
      <c r="D33" s="47">
        <v>108.37904504814669</v>
      </c>
      <c r="E33" s="47">
        <v>111.57699435413336</v>
      </c>
      <c r="F33" s="47">
        <v>104.55770080128622</v>
      </c>
      <c r="G33" s="47">
        <v>106.2894277115165</v>
      </c>
      <c r="H33" s="47">
        <v>104.52133034763284</v>
      </c>
      <c r="I33" s="47">
        <v>104.15075586698021</v>
      </c>
      <c r="J33" s="47">
        <v>97.390271492148045</v>
      </c>
      <c r="K33" s="47">
        <v>117.12277708657996</v>
      </c>
      <c r="L33" s="47">
        <v>106.18274046072689</v>
      </c>
      <c r="M33" s="47">
        <v>106.45194157713343</v>
      </c>
      <c r="N33" s="47">
        <v>112.59023013745302</v>
      </c>
      <c r="O33" s="47">
        <v>104.15322460921736</v>
      </c>
      <c r="P33" s="47">
        <v>102.9940664323686</v>
      </c>
      <c r="Q33" s="47">
        <v>112.51356044373404</v>
      </c>
      <c r="R33" s="47">
        <v>99.426862839383176</v>
      </c>
      <c r="S33" s="47">
        <v>110.69622134046551</v>
      </c>
      <c r="T33" s="47">
        <v>107.76241558340567</v>
      </c>
      <c r="U33" s="34"/>
      <c r="V33" s="46">
        <v>42005</v>
      </c>
      <c r="W33" s="47">
        <f t="shared" si="0"/>
        <v>1.9107313593091675</v>
      </c>
      <c r="X33" s="47">
        <f t="shared" si="1"/>
        <v>39.472721543421528</v>
      </c>
      <c r="Y33" s="47">
        <f t="shared" si="2"/>
        <v>3.8011922728102547</v>
      </c>
      <c r="Z33" s="47">
        <f t="shared" si="3"/>
        <v>1.1970610550440881</v>
      </c>
      <c r="AA33" s="47">
        <f t="shared" si="4"/>
        <v>6.4744615146316704</v>
      </c>
      <c r="AB33" s="47">
        <f t="shared" si="5"/>
        <v>4.7340579795957893</v>
      </c>
      <c r="AC33" s="47">
        <f t="shared" si="6"/>
        <v>2.8454654319211414</v>
      </c>
      <c r="AD33" s="47">
        <f t="shared" si="7"/>
        <v>11.082393781847031</v>
      </c>
      <c r="AE33" s="47">
        <f t="shared" si="8"/>
        <v>-2.2253463824952036</v>
      </c>
      <c r="AF33" s="47">
        <f t="shared" si="9"/>
        <v>2.7090345154012141</v>
      </c>
      <c r="AG33" s="47">
        <f t="shared" si="10"/>
        <v>4.4447638333923862</v>
      </c>
      <c r="AH33" s="47">
        <f t="shared" si="11"/>
        <v>7.4046069009090445</v>
      </c>
      <c r="AI33" s="47">
        <f t="shared" si="12"/>
        <v>11.24049118993193</v>
      </c>
      <c r="AJ33" s="47">
        <f t="shared" si="13"/>
        <v>5.9749351782916591</v>
      </c>
      <c r="AK33" s="47">
        <f t="shared" si="14"/>
        <v>1.3185789390788472</v>
      </c>
      <c r="AL33" s="47">
        <f t="shared" si="15"/>
        <v>12.14023309413615</v>
      </c>
      <c r="AM33" s="47">
        <f t="shared" si="16"/>
        <v>2.1076298865897911</v>
      </c>
      <c r="AN33" s="47">
        <f t="shared" si="17"/>
        <v>7.3534275549072703</v>
      </c>
      <c r="AO33" s="47">
        <f t="shared" si="18"/>
        <v>4.8819792808233871</v>
      </c>
      <c r="AP33" s="34"/>
      <c r="AQ33" s="34"/>
      <c r="AR33" s="74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M33" s="74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</row>
    <row r="34" spans="1:84" s="76" customFormat="1" ht="21" x14ac:dyDescent="0.45">
      <c r="A34" s="36">
        <v>42036</v>
      </c>
      <c r="B34" s="37">
        <v>110.37574154037924</v>
      </c>
      <c r="C34" s="37">
        <v>160.26325234533016</v>
      </c>
      <c r="D34" s="37">
        <v>106.13173895018288</v>
      </c>
      <c r="E34" s="37">
        <v>101.6961621710644</v>
      </c>
      <c r="F34" s="37">
        <v>107.803313046895</v>
      </c>
      <c r="G34" s="37">
        <v>103.43104195399192</v>
      </c>
      <c r="H34" s="37">
        <v>104.57584837752512</v>
      </c>
      <c r="I34" s="37">
        <v>99.591404549526601</v>
      </c>
      <c r="J34" s="37">
        <v>98.469826043669769</v>
      </c>
      <c r="K34" s="37">
        <v>107.87955113581081</v>
      </c>
      <c r="L34" s="37">
        <v>106.24318210893158</v>
      </c>
      <c r="M34" s="37">
        <v>102.62248644782574</v>
      </c>
      <c r="N34" s="37">
        <v>111.91209460494751</v>
      </c>
      <c r="O34" s="37">
        <v>107.23236862165386</v>
      </c>
      <c r="P34" s="37">
        <v>119.8534233418675</v>
      </c>
      <c r="Q34" s="37">
        <v>111.57011986068959</v>
      </c>
      <c r="R34" s="37">
        <v>103.78346472247092</v>
      </c>
      <c r="S34" s="37">
        <v>107.97946150349742</v>
      </c>
      <c r="T34" s="37">
        <v>107.15467020666607</v>
      </c>
      <c r="U34" s="34"/>
      <c r="V34" s="36">
        <v>42036</v>
      </c>
      <c r="W34" s="37">
        <f t="shared" si="0"/>
        <v>1.7436347282095994</v>
      </c>
      <c r="X34" s="37">
        <f t="shared" si="1"/>
        <v>19.796599704519082</v>
      </c>
      <c r="Y34" s="37">
        <f t="shared" si="2"/>
        <v>2.4372533563089576</v>
      </c>
      <c r="Z34" s="37">
        <f t="shared" si="3"/>
        <v>2.8931066735730582</v>
      </c>
      <c r="AA34" s="37">
        <f t="shared" si="4"/>
        <v>4.1954501344142727</v>
      </c>
      <c r="AB34" s="37">
        <f t="shared" si="5"/>
        <v>3.3141683989601063</v>
      </c>
      <c r="AC34" s="37">
        <f t="shared" si="6"/>
        <v>1.9057355005879941</v>
      </c>
      <c r="AD34" s="37">
        <f t="shared" si="7"/>
        <v>8.7367716087804155</v>
      </c>
      <c r="AE34" s="37">
        <f t="shared" si="8"/>
        <v>4.9443044553685525</v>
      </c>
      <c r="AF34" s="37">
        <f t="shared" si="9"/>
        <v>11.974862237996973</v>
      </c>
      <c r="AG34" s="37">
        <f t="shared" si="10"/>
        <v>4.2822108456136903</v>
      </c>
      <c r="AH34" s="37">
        <f t="shared" si="11"/>
        <v>5.1661271387985153</v>
      </c>
      <c r="AI34" s="37">
        <f t="shared" si="12"/>
        <v>9.5528865244925498</v>
      </c>
      <c r="AJ34" s="37">
        <f t="shared" si="13"/>
        <v>6.0116151916549114</v>
      </c>
      <c r="AK34" s="37">
        <f t="shared" si="14"/>
        <v>-3.3146318201872305E-2</v>
      </c>
      <c r="AL34" s="37">
        <f t="shared" si="15"/>
        <v>5.6970124393325818</v>
      </c>
      <c r="AM34" s="37">
        <f t="shared" si="16"/>
        <v>6.60382299135685</v>
      </c>
      <c r="AN34" s="37">
        <f t="shared" si="17"/>
        <v>7.169159041670909</v>
      </c>
      <c r="AO34" s="37">
        <f t="shared" si="18"/>
        <v>4.4658980440229783</v>
      </c>
      <c r="AP34" s="34"/>
      <c r="AQ34" s="34"/>
      <c r="AR34" s="74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M34" s="74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</row>
    <row r="35" spans="1:84" s="76" customFormat="1" ht="21" x14ac:dyDescent="0.45">
      <c r="A35" s="36">
        <v>42064</v>
      </c>
      <c r="B35" s="37">
        <v>119.20761108381616</v>
      </c>
      <c r="C35" s="37">
        <v>162.55544523639313</v>
      </c>
      <c r="D35" s="37">
        <v>114.55995643579477</v>
      </c>
      <c r="E35" s="37">
        <v>109.5123903616127</v>
      </c>
      <c r="F35" s="37">
        <v>102.88147923003837</v>
      </c>
      <c r="G35" s="37">
        <v>105.72831451935637</v>
      </c>
      <c r="H35" s="37">
        <v>108.68412121741443</v>
      </c>
      <c r="I35" s="37">
        <v>109.71893598377991</v>
      </c>
      <c r="J35" s="37">
        <v>102.90069412131734</v>
      </c>
      <c r="K35" s="37">
        <v>117.05088311387506</v>
      </c>
      <c r="L35" s="37">
        <v>107.63155997787747</v>
      </c>
      <c r="M35" s="37">
        <v>111.4644538726962</v>
      </c>
      <c r="N35" s="37">
        <v>120.18056961812189</v>
      </c>
      <c r="O35" s="37">
        <v>107.63181450137249</v>
      </c>
      <c r="P35" s="37">
        <v>122.53849571443156</v>
      </c>
      <c r="Q35" s="37">
        <v>115.45405514051215</v>
      </c>
      <c r="R35" s="37">
        <v>108.57159292464092</v>
      </c>
      <c r="S35" s="37">
        <v>109.37889245390527</v>
      </c>
      <c r="T35" s="37">
        <v>111.73453447565007</v>
      </c>
      <c r="U35" s="34"/>
      <c r="V35" s="36">
        <v>42064</v>
      </c>
      <c r="W35" s="37">
        <f t="shared" si="0"/>
        <v>1.8579711711558957</v>
      </c>
      <c r="X35" s="37">
        <f t="shared" si="1"/>
        <v>19.674818475884209</v>
      </c>
      <c r="Y35" s="37">
        <f t="shared" si="2"/>
        <v>5.2950072000711401</v>
      </c>
      <c r="Z35" s="37">
        <f t="shared" si="3"/>
        <v>2.1056449160104904</v>
      </c>
      <c r="AA35" s="37">
        <f t="shared" si="4"/>
        <v>2.7588525733022777</v>
      </c>
      <c r="AB35" s="37">
        <f t="shared" si="5"/>
        <v>3.4659691508012855</v>
      </c>
      <c r="AC35" s="37">
        <f t="shared" si="6"/>
        <v>2.6261708002290902</v>
      </c>
      <c r="AD35" s="37">
        <f t="shared" si="7"/>
        <v>7.5396216345480411</v>
      </c>
      <c r="AE35" s="37">
        <f t="shared" si="8"/>
        <v>4.2548612682941496</v>
      </c>
      <c r="AF35" s="37">
        <f t="shared" si="9"/>
        <v>4.4271748143968068</v>
      </c>
      <c r="AG35" s="37">
        <f t="shared" si="10"/>
        <v>4.1632741112362766</v>
      </c>
      <c r="AH35" s="37">
        <f t="shared" si="11"/>
        <v>7.4356535672559971</v>
      </c>
      <c r="AI35" s="37">
        <f t="shared" si="12"/>
        <v>6.7438672399475053</v>
      </c>
      <c r="AJ35" s="37">
        <f t="shared" si="13"/>
        <v>4.8429016775648535</v>
      </c>
      <c r="AK35" s="37">
        <f t="shared" si="14"/>
        <v>3.1475196285225735</v>
      </c>
      <c r="AL35" s="37">
        <f t="shared" si="15"/>
        <v>8.2999657042608561</v>
      </c>
      <c r="AM35" s="37">
        <f t="shared" si="16"/>
        <v>3.7667461684040262</v>
      </c>
      <c r="AN35" s="37">
        <f t="shared" si="17"/>
        <v>9.4673944518925026</v>
      </c>
      <c r="AO35" s="37">
        <f t="shared" si="18"/>
        <v>4.6538820913301748</v>
      </c>
      <c r="AP35" s="34"/>
      <c r="AQ35" s="34"/>
      <c r="AR35" s="74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M35" s="74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</row>
    <row r="36" spans="1:84" s="76" customFormat="1" ht="21" x14ac:dyDescent="0.45">
      <c r="A36" s="36">
        <v>42095</v>
      </c>
      <c r="B36" s="37">
        <v>107.64795920785762</v>
      </c>
      <c r="C36" s="37">
        <v>146.3703708481782</v>
      </c>
      <c r="D36" s="37">
        <v>108.02217885533905</v>
      </c>
      <c r="E36" s="37">
        <v>102.69082696733319</v>
      </c>
      <c r="F36" s="37">
        <v>102.53664546201287</v>
      </c>
      <c r="G36" s="37">
        <v>106.52212383970887</v>
      </c>
      <c r="H36" s="37">
        <v>108.61259671464413</v>
      </c>
      <c r="I36" s="37">
        <v>104.6006476453824</v>
      </c>
      <c r="J36" s="37">
        <v>99.008124177543266</v>
      </c>
      <c r="K36" s="37">
        <v>107.35145913590276</v>
      </c>
      <c r="L36" s="37">
        <v>107.47589862581403</v>
      </c>
      <c r="M36" s="37">
        <v>110.77586647950828</v>
      </c>
      <c r="N36" s="37">
        <v>112.65023681458409</v>
      </c>
      <c r="O36" s="37">
        <v>107.626175383473</v>
      </c>
      <c r="P36" s="37">
        <v>106.86487700623725</v>
      </c>
      <c r="Q36" s="37">
        <v>110.58879709774514</v>
      </c>
      <c r="R36" s="37">
        <v>109.52787186679195</v>
      </c>
      <c r="S36" s="37">
        <v>109.35135411649576</v>
      </c>
      <c r="T36" s="37">
        <v>107.65560831947084</v>
      </c>
      <c r="U36" s="34"/>
      <c r="V36" s="36">
        <v>42095</v>
      </c>
      <c r="W36" s="37">
        <f t="shared" si="0"/>
        <v>1.0672174777795362</v>
      </c>
      <c r="X36" s="37">
        <f t="shared" si="1"/>
        <v>-6.3983227111147585</v>
      </c>
      <c r="Y36" s="37">
        <f t="shared" si="2"/>
        <v>2.3397865651939611</v>
      </c>
      <c r="Z36" s="37">
        <f t="shared" si="3"/>
        <v>3.4644650593530457</v>
      </c>
      <c r="AA36" s="37">
        <f t="shared" si="4"/>
        <v>-2.4605021016678563</v>
      </c>
      <c r="AB36" s="37">
        <f t="shared" si="5"/>
        <v>2.8747748654240723</v>
      </c>
      <c r="AC36" s="37">
        <f t="shared" si="6"/>
        <v>1.4310380307485531</v>
      </c>
      <c r="AD36" s="37">
        <f t="shared" si="7"/>
        <v>2.9392406986787876</v>
      </c>
      <c r="AE36" s="37">
        <f t="shared" si="8"/>
        <v>-5.045373083433546</v>
      </c>
      <c r="AF36" s="37">
        <f t="shared" si="9"/>
        <v>9.6880702282191606</v>
      </c>
      <c r="AG36" s="37">
        <f t="shared" si="10"/>
        <v>3.6578443211851948</v>
      </c>
      <c r="AH36" s="37">
        <f t="shared" si="11"/>
        <v>4.6610816172492804</v>
      </c>
      <c r="AI36" s="37">
        <f t="shared" si="12"/>
        <v>6.5451138814041911</v>
      </c>
      <c r="AJ36" s="37">
        <f t="shared" si="13"/>
        <v>3.6954997524346425</v>
      </c>
      <c r="AK36" s="37">
        <f t="shared" si="14"/>
        <v>1.5875148447022696</v>
      </c>
      <c r="AL36" s="37">
        <f t="shared" si="15"/>
        <v>2.3321935871749844</v>
      </c>
      <c r="AM36" s="37">
        <f t="shared" si="16"/>
        <v>7.2370801676471075</v>
      </c>
      <c r="AN36" s="37">
        <f t="shared" si="17"/>
        <v>8.8258561817708738</v>
      </c>
      <c r="AO36" s="37">
        <f t="shared" si="18"/>
        <v>2.7261047601626842</v>
      </c>
      <c r="AP36" s="34"/>
      <c r="AQ36" s="34"/>
      <c r="AR36" s="74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M36" s="74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</row>
    <row r="37" spans="1:84" s="76" customFormat="1" ht="21" x14ac:dyDescent="0.45">
      <c r="A37" s="36">
        <v>42125</v>
      </c>
      <c r="B37" s="37">
        <v>102.27678407373286</v>
      </c>
      <c r="C37" s="37">
        <v>145.64534004747296</v>
      </c>
      <c r="D37" s="37">
        <v>107.46918208971236</v>
      </c>
      <c r="E37" s="37">
        <v>99.750073794194577</v>
      </c>
      <c r="F37" s="37">
        <v>106.72707838678693</v>
      </c>
      <c r="G37" s="37">
        <v>104.85498704938456</v>
      </c>
      <c r="H37" s="37">
        <v>106.59198101108144</v>
      </c>
      <c r="I37" s="37">
        <v>112.99206333342012</v>
      </c>
      <c r="J37" s="37">
        <v>101.87040451749586</v>
      </c>
      <c r="K37" s="37">
        <v>106.52671042349162</v>
      </c>
      <c r="L37" s="37">
        <v>107.69765056306426</v>
      </c>
      <c r="M37" s="37">
        <v>108.34775032436055</v>
      </c>
      <c r="N37" s="37">
        <v>111.49743952490617</v>
      </c>
      <c r="O37" s="37">
        <v>107.90428761386745</v>
      </c>
      <c r="P37" s="37">
        <v>100.31622070404163</v>
      </c>
      <c r="Q37" s="37">
        <v>114.59153435907351</v>
      </c>
      <c r="R37" s="37">
        <v>107.25963902903226</v>
      </c>
      <c r="S37" s="37">
        <v>108.48892958574407</v>
      </c>
      <c r="T37" s="37">
        <v>106.67022859909514</v>
      </c>
      <c r="U37" s="34"/>
      <c r="V37" s="36">
        <v>42125</v>
      </c>
      <c r="W37" s="37">
        <f t="shared" si="0"/>
        <v>0.71006578565358325</v>
      </c>
      <c r="X37" s="37">
        <f t="shared" si="1"/>
        <v>0.2420102838934497</v>
      </c>
      <c r="Y37" s="37">
        <f t="shared" si="2"/>
        <v>1.6560344991019491</v>
      </c>
      <c r="Z37" s="37">
        <f t="shared" si="3"/>
        <v>-4.6937102383837583</v>
      </c>
      <c r="AA37" s="37">
        <f t="shared" si="4"/>
        <v>-2.8494165399628315</v>
      </c>
      <c r="AB37" s="37">
        <f t="shared" si="5"/>
        <v>2.9545927753461285</v>
      </c>
      <c r="AC37" s="37">
        <f t="shared" si="6"/>
        <v>0.77522315690423227</v>
      </c>
      <c r="AD37" s="37">
        <f t="shared" si="7"/>
        <v>6.5457368750527962</v>
      </c>
      <c r="AE37" s="37">
        <f t="shared" si="8"/>
        <v>2.2894163640206528</v>
      </c>
      <c r="AF37" s="37">
        <f t="shared" si="9"/>
        <v>3.8833231431120652</v>
      </c>
      <c r="AG37" s="37">
        <f t="shared" si="10"/>
        <v>3.5219101235826429</v>
      </c>
      <c r="AH37" s="37">
        <f t="shared" si="11"/>
        <v>5.3388275419500815</v>
      </c>
      <c r="AI37" s="37">
        <f t="shared" si="12"/>
        <v>4.3569213665644924</v>
      </c>
      <c r="AJ37" s="37">
        <f t="shared" si="13"/>
        <v>3.6166689270138193</v>
      </c>
      <c r="AK37" s="37">
        <f t="shared" si="14"/>
        <v>1.5988235370664654</v>
      </c>
      <c r="AL37" s="37">
        <f t="shared" si="15"/>
        <v>5.7680799590261245</v>
      </c>
      <c r="AM37" s="37">
        <f t="shared" si="16"/>
        <v>-5.174364103586143</v>
      </c>
      <c r="AN37" s="37">
        <f t="shared" si="17"/>
        <v>8.309152784875252</v>
      </c>
      <c r="AO37" s="37">
        <f t="shared" si="18"/>
        <v>2.1801852222153713</v>
      </c>
      <c r="AP37" s="34"/>
      <c r="AQ37" s="34"/>
      <c r="AR37" s="74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M37" s="74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</row>
    <row r="38" spans="1:84" s="76" customFormat="1" ht="21" x14ac:dyDescent="0.45">
      <c r="A38" s="36">
        <v>42156</v>
      </c>
      <c r="B38" s="37">
        <v>96.014761130908525</v>
      </c>
      <c r="C38" s="37">
        <v>134.57357298967449</v>
      </c>
      <c r="D38" s="37">
        <v>102.7027308668556</v>
      </c>
      <c r="E38" s="37">
        <v>97.902742124274369</v>
      </c>
      <c r="F38" s="37">
        <v>103.29846927907808</v>
      </c>
      <c r="G38" s="37">
        <v>105.54677211898132</v>
      </c>
      <c r="H38" s="37">
        <v>105.18674625214095</v>
      </c>
      <c r="I38" s="37">
        <v>108.23314650289706</v>
      </c>
      <c r="J38" s="37">
        <v>106.4793056231163</v>
      </c>
      <c r="K38" s="37">
        <v>118.89786923241871</v>
      </c>
      <c r="L38" s="37">
        <v>107.93883627029801</v>
      </c>
      <c r="M38" s="37">
        <v>106.53874560650348</v>
      </c>
      <c r="N38" s="37">
        <v>106.52900465135517</v>
      </c>
      <c r="O38" s="37">
        <v>108.30051019249622</v>
      </c>
      <c r="P38" s="37">
        <v>100.92821816304897</v>
      </c>
      <c r="Q38" s="37">
        <v>113.35747048829299</v>
      </c>
      <c r="R38" s="37">
        <v>110.19670498493927</v>
      </c>
      <c r="S38" s="37">
        <v>109.73990616861668</v>
      </c>
      <c r="T38" s="37">
        <v>105.61795597090003</v>
      </c>
      <c r="U38" s="34"/>
      <c r="V38" s="36">
        <v>42156</v>
      </c>
      <c r="W38" s="37">
        <f t="shared" si="0"/>
        <v>2.869110519231981</v>
      </c>
      <c r="X38" s="37">
        <f t="shared" si="1"/>
        <v>0.89039195311282526</v>
      </c>
      <c r="Y38" s="37">
        <f t="shared" si="2"/>
        <v>4.2903335769929924</v>
      </c>
      <c r="Z38" s="37">
        <f t="shared" si="3"/>
        <v>-8.4843541268165268</v>
      </c>
      <c r="AA38" s="37">
        <f t="shared" si="4"/>
        <v>-2.6448534071803493</v>
      </c>
      <c r="AB38" s="37">
        <f t="shared" si="5"/>
        <v>5.3721298189702367</v>
      </c>
      <c r="AC38" s="37">
        <f t="shared" si="6"/>
        <v>5.0887762358438096</v>
      </c>
      <c r="AD38" s="37">
        <f t="shared" si="7"/>
        <v>4.1463358048565055</v>
      </c>
      <c r="AE38" s="37">
        <f t="shared" si="8"/>
        <v>6.3722557555992125</v>
      </c>
      <c r="AF38" s="37">
        <f t="shared" si="9"/>
        <v>13.453858252670585</v>
      </c>
      <c r="AG38" s="37">
        <f t="shared" si="10"/>
        <v>4.1027508188897599</v>
      </c>
      <c r="AH38" s="37">
        <f t="shared" si="11"/>
        <v>7.6524115020187793</v>
      </c>
      <c r="AI38" s="37">
        <f t="shared" si="12"/>
        <v>6.4139968915202417</v>
      </c>
      <c r="AJ38" s="37">
        <f t="shared" si="13"/>
        <v>3.8349736625716417</v>
      </c>
      <c r="AK38" s="37">
        <f t="shared" si="14"/>
        <v>1.6663022747633391</v>
      </c>
      <c r="AL38" s="37">
        <f t="shared" si="15"/>
        <v>8.9219671779409566</v>
      </c>
      <c r="AM38" s="37">
        <f t="shared" si="16"/>
        <v>5.5946143345243797</v>
      </c>
      <c r="AN38" s="37">
        <f t="shared" si="17"/>
        <v>9.401201896993399</v>
      </c>
      <c r="AO38" s="37">
        <f t="shared" si="18"/>
        <v>4.5211034675265722</v>
      </c>
      <c r="AP38" s="34"/>
      <c r="AQ38" s="34"/>
      <c r="AR38" s="74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M38" s="74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</row>
    <row r="39" spans="1:84" s="76" customFormat="1" ht="21" x14ac:dyDescent="0.45">
      <c r="A39" s="36">
        <v>42186</v>
      </c>
      <c r="B39" s="37">
        <v>97.24017819126351</v>
      </c>
      <c r="C39" s="37">
        <v>157.67875220480107</v>
      </c>
      <c r="D39" s="37">
        <v>108.54476832506754</v>
      </c>
      <c r="E39" s="37">
        <v>97.165429311400928</v>
      </c>
      <c r="F39" s="37">
        <v>102.5864757992555</v>
      </c>
      <c r="G39" s="37">
        <v>108.29216120097266</v>
      </c>
      <c r="H39" s="37">
        <v>107.75521614592749</v>
      </c>
      <c r="I39" s="37">
        <v>115.69978068843739</v>
      </c>
      <c r="J39" s="37">
        <v>111.52277713280598</v>
      </c>
      <c r="K39" s="37">
        <v>108.97138155431504</v>
      </c>
      <c r="L39" s="37">
        <v>108.80226524155316</v>
      </c>
      <c r="M39" s="37">
        <v>113.70687131065442</v>
      </c>
      <c r="N39" s="37">
        <v>106.73545879993729</v>
      </c>
      <c r="O39" s="37">
        <v>108.6391919269446</v>
      </c>
      <c r="P39" s="37">
        <v>110.2666945866207</v>
      </c>
      <c r="Q39" s="37">
        <v>124.02535909781993</v>
      </c>
      <c r="R39" s="37">
        <v>114.21432111792983</v>
      </c>
      <c r="S39" s="37">
        <v>112.45326309079122</v>
      </c>
      <c r="T39" s="37">
        <v>108.70143319862017</v>
      </c>
      <c r="U39" s="34"/>
      <c r="V39" s="36">
        <v>42186</v>
      </c>
      <c r="W39" s="37">
        <f t="shared" si="0"/>
        <v>2.2756532894740786</v>
      </c>
      <c r="X39" s="37">
        <f t="shared" si="1"/>
        <v>-8.1868258521234623</v>
      </c>
      <c r="Y39" s="37">
        <f t="shared" si="2"/>
        <v>4.788471182889765</v>
      </c>
      <c r="Z39" s="37">
        <f t="shared" si="3"/>
        <v>-3.8479578885254568</v>
      </c>
      <c r="AA39" s="37">
        <f t="shared" si="4"/>
        <v>-3.6931171766648134</v>
      </c>
      <c r="AB39" s="37">
        <f t="shared" si="5"/>
        <v>6.5601129302981747</v>
      </c>
      <c r="AC39" s="37">
        <f t="shared" si="6"/>
        <v>5.5344916280477747</v>
      </c>
      <c r="AD39" s="37">
        <f t="shared" si="7"/>
        <v>8.0426163521572676</v>
      </c>
      <c r="AE39" s="37">
        <f t="shared" si="8"/>
        <v>7.7737234589750273</v>
      </c>
      <c r="AF39" s="37">
        <f t="shared" si="9"/>
        <v>6.50037647305723</v>
      </c>
      <c r="AG39" s="37">
        <f t="shared" si="10"/>
        <v>4.3042907541142768</v>
      </c>
      <c r="AH39" s="37">
        <f t="shared" si="11"/>
        <v>8.4698831683724052</v>
      </c>
      <c r="AI39" s="37">
        <f t="shared" si="12"/>
        <v>4.3247844839032155</v>
      </c>
      <c r="AJ39" s="37">
        <f t="shared" si="13"/>
        <v>4.4643847112327109</v>
      </c>
      <c r="AK39" s="37">
        <f t="shared" si="14"/>
        <v>2.1381889587101597</v>
      </c>
      <c r="AL39" s="37">
        <f t="shared" si="15"/>
        <v>7.2701994721970635</v>
      </c>
      <c r="AM39" s="37">
        <f t="shared" si="16"/>
        <v>10.948854055990481</v>
      </c>
      <c r="AN39" s="37">
        <f t="shared" si="17"/>
        <v>9.9300668961234351</v>
      </c>
      <c r="AO39" s="37">
        <f t="shared" si="18"/>
        <v>4.7422468284215995</v>
      </c>
      <c r="AP39" s="34"/>
      <c r="AQ39" s="34"/>
      <c r="AR39" s="74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M39" s="74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</row>
    <row r="40" spans="1:84" s="76" customFormat="1" ht="21" x14ac:dyDescent="0.45">
      <c r="A40" s="36">
        <v>42217</v>
      </c>
      <c r="B40" s="37">
        <v>98.914840548686584</v>
      </c>
      <c r="C40" s="37">
        <v>149.59776617731424</v>
      </c>
      <c r="D40" s="37">
        <v>101.35961216739925</v>
      </c>
      <c r="E40" s="37">
        <v>96.604474053635201</v>
      </c>
      <c r="F40" s="37">
        <v>107.29168925815577</v>
      </c>
      <c r="G40" s="37">
        <v>109.47946056709183</v>
      </c>
      <c r="H40" s="37">
        <v>107.49823053901051</v>
      </c>
      <c r="I40" s="37">
        <v>110.34980781003139</v>
      </c>
      <c r="J40" s="37">
        <v>109.82212052510177</v>
      </c>
      <c r="K40" s="37">
        <v>108.01317936140057</v>
      </c>
      <c r="L40" s="37">
        <v>108.81784645334332</v>
      </c>
      <c r="M40" s="37">
        <v>109.50312667321369</v>
      </c>
      <c r="N40" s="37">
        <v>103.7381220996607</v>
      </c>
      <c r="O40" s="37">
        <v>109.13104375195942</v>
      </c>
      <c r="P40" s="37">
        <v>111.53164799865493</v>
      </c>
      <c r="Q40" s="37">
        <v>118.52305396799038</v>
      </c>
      <c r="R40" s="37">
        <v>110.79471509645307</v>
      </c>
      <c r="S40" s="37">
        <v>112.3279815435889</v>
      </c>
      <c r="T40" s="37">
        <v>107.52216238597137</v>
      </c>
      <c r="U40" s="34"/>
      <c r="V40" s="36">
        <v>42217</v>
      </c>
      <c r="W40" s="37">
        <f t="shared" si="0"/>
        <v>3.6360601651715001</v>
      </c>
      <c r="X40" s="37">
        <f t="shared" si="1"/>
        <v>1.7308039382726719</v>
      </c>
      <c r="Y40" s="37">
        <f t="shared" si="2"/>
        <v>4.2539634260944155</v>
      </c>
      <c r="Z40" s="37">
        <f t="shared" si="3"/>
        <v>1.4744956186629707</v>
      </c>
      <c r="AA40" s="37">
        <f t="shared" si="4"/>
        <v>-3.3592546159685099</v>
      </c>
      <c r="AB40" s="37">
        <f t="shared" si="5"/>
        <v>6.130509443571583</v>
      </c>
      <c r="AC40" s="37">
        <f t="shared" si="6"/>
        <v>5.0123864116359016</v>
      </c>
      <c r="AD40" s="37">
        <f t="shared" si="7"/>
        <v>2.4827968069768787</v>
      </c>
      <c r="AE40" s="37">
        <f t="shared" si="8"/>
        <v>13.300355856939888</v>
      </c>
      <c r="AF40" s="37">
        <f t="shared" si="9"/>
        <v>6.7010796490300777</v>
      </c>
      <c r="AG40" s="37">
        <f t="shared" si="10"/>
        <v>4.3176733752770815</v>
      </c>
      <c r="AH40" s="37">
        <f t="shared" si="11"/>
        <v>7.8656052786402881</v>
      </c>
      <c r="AI40" s="37">
        <f t="shared" si="12"/>
        <v>7.5098904244128164</v>
      </c>
      <c r="AJ40" s="37">
        <f t="shared" si="13"/>
        <v>4.76085265563799</v>
      </c>
      <c r="AK40" s="37">
        <f t="shared" si="14"/>
        <v>2.5055679092772749</v>
      </c>
      <c r="AL40" s="37">
        <f t="shared" si="15"/>
        <v>7.8631820941349417</v>
      </c>
      <c r="AM40" s="37">
        <f t="shared" si="16"/>
        <v>7.6843251170564599</v>
      </c>
      <c r="AN40" s="37">
        <f t="shared" si="17"/>
        <v>9.3955535216224177</v>
      </c>
      <c r="AO40" s="37">
        <f t="shared" si="18"/>
        <v>5.2092722970583623</v>
      </c>
      <c r="AP40" s="34"/>
      <c r="AQ40" s="34"/>
      <c r="AR40" s="74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M40" s="74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</row>
    <row r="41" spans="1:84" s="76" customFormat="1" ht="21" x14ac:dyDescent="0.45">
      <c r="A41" s="36">
        <v>42248</v>
      </c>
      <c r="B41" s="37">
        <v>98.09204205306753</v>
      </c>
      <c r="C41" s="37">
        <v>152.88496741058498</v>
      </c>
      <c r="D41" s="37">
        <v>99.973772410050785</v>
      </c>
      <c r="E41" s="37">
        <v>104.05967087920071</v>
      </c>
      <c r="F41" s="37">
        <v>104.79309456172705</v>
      </c>
      <c r="G41" s="37">
        <v>109.53483641075614</v>
      </c>
      <c r="H41" s="37">
        <v>109.56163863779999</v>
      </c>
      <c r="I41" s="37">
        <v>104.55047338424922</v>
      </c>
      <c r="J41" s="37">
        <v>107.42624717567818</v>
      </c>
      <c r="K41" s="37">
        <v>117.11091598037305</v>
      </c>
      <c r="L41" s="37">
        <v>108.75145619957007</v>
      </c>
      <c r="M41" s="37">
        <v>103.08976950926302</v>
      </c>
      <c r="N41" s="37">
        <v>105.0901329295575</v>
      </c>
      <c r="O41" s="37">
        <v>109.40023823131298</v>
      </c>
      <c r="P41" s="37">
        <v>104.29806045145278</v>
      </c>
      <c r="Q41" s="37">
        <v>114.99436809771501</v>
      </c>
      <c r="R41" s="37">
        <v>105.3343597334437</v>
      </c>
      <c r="S41" s="37">
        <v>110.57345085825786</v>
      </c>
      <c r="T41" s="37">
        <v>106.65798857674754</v>
      </c>
      <c r="U41" s="34"/>
      <c r="V41" s="36">
        <v>42248</v>
      </c>
      <c r="W41" s="37">
        <f t="shared" si="0"/>
        <v>4.1943300818036562</v>
      </c>
      <c r="X41" s="37">
        <f t="shared" si="1"/>
        <v>-6.7409713472539607</v>
      </c>
      <c r="Y41" s="37">
        <f t="shared" si="2"/>
        <v>6.5559536224451449</v>
      </c>
      <c r="Z41" s="37">
        <f t="shared" si="3"/>
        <v>1.0452946106093748</v>
      </c>
      <c r="AA41" s="37">
        <f t="shared" si="4"/>
        <v>-1.8118883879713366</v>
      </c>
      <c r="AB41" s="37">
        <f t="shared" si="5"/>
        <v>5.4822639989023969</v>
      </c>
      <c r="AC41" s="37">
        <f t="shared" si="6"/>
        <v>6.5662815706719897</v>
      </c>
      <c r="AD41" s="37">
        <f t="shared" si="7"/>
        <v>4.4165880306289438</v>
      </c>
      <c r="AE41" s="37">
        <f t="shared" si="8"/>
        <v>9.9868286988553905</v>
      </c>
      <c r="AF41" s="37">
        <f t="shared" si="9"/>
        <v>12.250135912614724</v>
      </c>
      <c r="AG41" s="37">
        <f t="shared" si="10"/>
        <v>4.1573735345409943</v>
      </c>
      <c r="AH41" s="37">
        <f t="shared" si="11"/>
        <v>4.3878764881622772</v>
      </c>
      <c r="AI41" s="37">
        <f t="shared" si="12"/>
        <v>3.1627070071922532</v>
      </c>
      <c r="AJ41" s="37">
        <f t="shared" si="13"/>
        <v>4.4344778832546581</v>
      </c>
      <c r="AK41" s="37">
        <f t="shared" si="14"/>
        <v>2.2611189021075404</v>
      </c>
      <c r="AL41" s="37">
        <f t="shared" si="15"/>
        <v>4.8290686140184675</v>
      </c>
      <c r="AM41" s="37">
        <f t="shared" si="16"/>
        <v>2.012106179581167</v>
      </c>
      <c r="AN41" s="37">
        <f t="shared" si="17"/>
        <v>8.0416057277409294</v>
      </c>
      <c r="AO41" s="37">
        <f t="shared" si="18"/>
        <v>4.8073819816004431</v>
      </c>
      <c r="AP41" s="34"/>
      <c r="AQ41" s="34"/>
      <c r="AR41" s="74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M41" s="74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</row>
    <row r="42" spans="1:84" s="76" customFormat="1" ht="21" x14ac:dyDescent="0.45">
      <c r="A42" s="36">
        <v>42278</v>
      </c>
      <c r="B42" s="37">
        <v>97.599852364820421</v>
      </c>
      <c r="C42" s="37">
        <v>153.07781070107652</v>
      </c>
      <c r="D42" s="37">
        <v>104.81405773830791</v>
      </c>
      <c r="E42" s="37">
        <v>115.81880113689783</v>
      </c>
      <c r="F42" s="37">
        <v>120.3182614419417</v>
      </c>
      <c r="G42" s="37">
        <v>110.27477931465314</v>
      </c>
      <c r="H42" s="37">
        <v>115.29117171620229</v>
      </c>
      <c r="I42" s="37">
        <v>115.24885233517803</v>
      </c>
      <c r="J42" s="37">
        <v>109.3022357682236</v>
      </c>
      <c r="K42" s="37">
        <v>111.7877698357855</v>
      </c>
      <c r="L42" s="37">
        <v>109.83818235898349</v>
      </c>
      <c r="M42" s="37">
        <v>107.85660157272052</v>
      </c>
      <c r="N42" s="37">
        <v>108.84254688692148</v>
      </c>
      <c r="O42" s="37">
        <v>108.57201375339864</v>
      </c>
      <c r="P42" s="37">
        <v>90.002891827327332</v>
      </c>
      <c r="Q42" s="37">
        <v>110.8040493168355</v>
      </c>
      <c r="R42" s="37">
        <v>108.31516252158698</v>
      </c>
      <c r="S42" s="37">
        <v>109.74926623363964</v>
      </c>
      <c r="T42" s="37">
        <v>108.46065799092385</v>
      </c>
      <c r="U42" s="34"/>
      <c r="V42" s="36">
        <v>42278</v>
      </c>
      <c r="W42" s="37">
        <f t="shared" si="0"/>
        <v>4.4955480719373071</v>
      </c>
      <c r="X42" s="37">
        <f t="shared" si="1"/>
        <v>1.9763037519054052</v>
      </c>
      <c r="Y42" s="37">
        <f t="shared" si="2"/>
        <v>4.9153199034348631</v>
      </c>
      <c r="Z42" s="37">
        <f t="shared" si="3"/>
        <v>1.5435448995110903</v>
      </c>
      <c r="AA42" s="37">
        <f t="shared" si="4"/>
        <v>6.6865449837367095</v>
      </c>
      <c r="AB42" s="37">
        <f t="shared" si="5"/>
        <v>4.50469684469941</v>
      </c>
      <c r="AC42" s="37">
        <f t="shared" si="6"/>
        <v>8.5622525079689353</v>
      </c>
      <c r="AD42" s="37">
        <f t="shared" si="7"/>
        <v>7.7340052182150174</v>
      </c>
      <c r="AE42" s="37">
        <f t="shared" si="8"/>
        <v>9.7391079677662304</v>
      </c>
      <c r="AF42" s="37">
        <f t="shared" si="9"/>
        <v>6.4975835504405381</v>
      </c>
      <c r="AG42" s="37">
        <f t="shared" si="10"/>
        <v>4.2709426327151618</v>
      </c>
      <c r="AH42" s="37">
        <f t="shared" si="11"/>
        <v>-1.2188042570155488</v>
      </c>
      <c r="AI42" s="37">
        <f t="shared" si="12"/>
        <v>4.2754768857328855</v>
      </c>
      <c r="AJ42" s="37">
        <f t="shared" si="13"/>
        <v>3.1063323497602937</v>
      </c>
      <c r="AK42" s="37">
        <f t="shared" si="14"/>
        <v>1.8241702649514053</v>
      </c>
      <c r="AL42" s="37">
        <f t="shared" si="15"/>
        <v>-4.2717211109173547</v>
      </c>
      <c r="AM42" s="37">
        <f t="shared" si="16"/>
        <v>3.7769116346870959</v>
      </c>
      <c r="AN42" s="37">
        <f t="shared" si="17"/>
        <v>3.8133131666256759</v>
      </c>
      <c r="AO42" s="37">
        <f t="shared" si="18"/>
        <v>4.4028225898718176</v>
      </c>
      <c r="AP42" s="34"/>
      <c r="AQ42" s="34"/>
      <c r="AR42" s="74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M42" s="74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</row>
    <row r="43" spans="1:84" s="76" customFormat="1" ht="21" x14ac:dyDescent="0.45">
      <c r="A43" s="36">
        <v>42309</v>
      </c>
      <c r="B43" s="37">
        <v>104.14775155081408</v>
      </c>
      <c r="C43" s="37">
        <v>168.54320304731792</v>
      </c>
      <c r="D43" s="37">
        <v>108.24556940965149</v>
      </c>
      <c r="E43" s="37">
        <v>121.1674036719087</v>
      </c>
      <c r="F43" s="37">
        <v>127.09988288022515</v>
      </c>
      <c r="G43" s="37">
        <v>111.45390027992278</v>
      </c>
      <c r="H43" s="37">
        <v>119.25014796199125</v>
      </c>
      <c r="I43" s="37">
        <v>114.70976351334269</v>
      </c>
      <c r="J43" s="37">
        <v>111.0858231305786</v>
      </c>
      <c r="K43" s="37">
        <v>120.67470863062624</v>
      </c>
      <c r="L43" s="37">
        <v>110.3036403534</v>
      </c>
      <c r="M43" s="37">
        <v>108.92490390269994</v>
      </c>
      <c r="N43" s="37">
        <v>116.58518827081622</v>
      </c>
      <c r="O43" s="37">
        <v>108.54047086566594</v>
      </c>
      <c r="P43" s="37">
        <v>87.133965913054524</v>
      </c>
      <c r="Q43" s="37">
        <v>123.25500063372776</v>
      </c>
      <c r="R43" s="37">
        <v>106.13340808926716</v>
      </c>
      <c r="S43" s="37">
        <v>111.36434163950884</v>
      </c>
      <c r="T43" s="37">
        <v>111.44268444584397</v>
      </c>
      <c r="U43" s="34"/>
      <c r="V43" s="36">
        <v>42309</v>
      </c>
      <c r="W43" s="37">
        <f t="shared" si="0"/>
        <v>5.2714334095020092</v>
      </c>
      <c r="X43" s="37">
        <f t="shared" si="1"/>
        <v>20.42301523411993</v>
      </c>
      <c r="Y43" s="37">
        <f t="shared" si="2"/>
        <v>1.1104028069600247</v>
      </c>
      <c r="Z43" s="37">
        <f t="shared" si="3"/>
        <v>2.7998553925521463</v>
      </c>
      <c r="AA43" s="37">
        <f t="shared" si="4"/>
        <v>7.8189090547167126</v>
      </c>
      <c r="AB43" s="37">
        <f t="shared" si="5"/>
        <v>2.3600644296090962</v>
      </c>
      <c r="AC43" s="37">
        <f t="shared" si="6"/>
        <v>10.427767519063778</v>
      </c>
      <c r="AD43" s="37">
        <f t="shared" si="7"/>
        <v>6.1532089790936624</v>
      </c>
      <c r="AE43" s="37">
        <f t="shared" si="8"/>
        <v>11.037791747608367</v>
      </c>
      <c r="AF43" s="37">
        <f t="shared" si="9"/>
        <v>11.514854409110129</v>
      </c>
      <c r="AG43" s="37">
        <f t="shared" si="10"/>
        <v>4.1067375187074759</v>
      </c>
      <c r="AH43" s="37">
        <f t="shared" si="11"/>
        <v>-2.9276598605243009</v>
      </c>
      <c r="AI43" s="37">
        <f t="shared" si="12"/>
        <v>4.2063159053511043</v>
      </c>
      <c r="AJ43" s="37">
        <f t="shared" si="13"/>
        <v>2.8908672849255197</v>
      </c>
      <c r="AK43" s="37">
        <f t="shared" si="14"/>
        <v>1.3324744692915402</v>
      </c>
      <c r="AL43" s="37">
        <f t="shared" si="15"/>
        <v>9.3881439548200802</v>
      </c>
      <c r="AM43" s="37">
        <f t="shared" si="16"/>
        <v>0.90719861673547086</v>
      </c>
      <c r="AN43" s="37">
        <f t="shared" si="17"/>
        <v>-8.9849795999668913E-2</v>
      </c>
      <c r="AO43" s="37">
        <f t="shared" si="18"/>
        <v>4.0609898480532536</v>
      </c>
      <c r="AP43" s="34"/>
      <c r="AQ43" s="34"/>
      <c r="AR43" s="74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M43" s="74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</row>
    <row r="44" spans="1:84" s="76" customFormat="1" ht="21" x14ac:dyDescent="0.45">
      <c r="A44" s="38">
        <v>42339</v>
      </c>
      <c r="B44" s="39">
        <v>110.38660003331998</v>
      </c>
      <c r="C44" s="39">
        <v>134.59492172491045</v>
      </c>
      <c r="D44" s="39">
        <v>116.3577511650896</v>
      </c>
      <c r="E44" s="39">
        <v>127.32270628925477</v>
      </c>
      <c r="F44" s="39">
        <v>119.78577218196806</v>
      </c>
      <c r="G44" s="39">
        <v>110.97768636401081</v>
      </c>
      <c r="H44" s="39">
        <v>123.55511684552204</v>
      </c>
      <c r="I44" s="39">
        <v>133.83687407764558</v>
      </c>
      <c r="J44" s="39">
        <v>130.71281332109925</v>
      </c>
      <c r="K44" s="39">
        <v>123.6124511877521</v>
      </c>
      <c r="L44" s="39">
        <v>111.09840901351922</v>
      </c>
      <c r="M44" s="39">
        <v>119.45763528327033</v>
      </c>
      <c r="N44" s="39">
        <v>123.78677076205722</v>
      </c>
      <c r="O44" s="39">
        <v>108.6280571451681</v>
      </c>
      <c r="P44" s="39">
        <v>97.007986281659498</v>
      </c>
      <c r="Q44" s="39">
        <v>120.7381325516439</v>
      </c>
      <c r="R44" s="39">
        <v>104.95172214890231</v>
      </c>
      <c r="S44" s="39">
        <v>113.2199383829486</v>
      </c>
      <c r="T44" s="39">
        <v>115.23570488932064</v>
      </c>
      <c r="U44" s="34"/>
      <c r="V44" s="38">
        <v>42339</v>
      </c>
      <c r="W44" s="39">
        <f t="shared" si="0"/>
        <v>2.1897931302147953</v>
      </c>
      <c r="X44" s="39">
        <f t="shared" si="1"/>
        <v>-16.528248831050504</v>
      </c>
      <c r="Y44" s="39">
        <f t="shared" si="2"/>
        <v>3.0795903544191106</v>
      </c>
      <c r="Z44" s="39">
        <f t="shared" si="3"/>
        <v>6.2581270777253337</v>
      </c>
      <c r="AA44" s="39">
        <f t="shared" si="4"/>
        <v>7.3175585757687003</v>
      </c>
      <c r="AB44" s="39">
        <f t="shared" si="5"/>
        <v>0.52671309435534397</v>
      </c>
      <c r="AC44" s="39">
        <f t="shared" si="6"/>
        <v>7.0358938460282019</v>
      </c>
      <c r="AD44" s="39">
        <f t="shared" si="7"/>
        <v>-3.446065345747229E-2</v>
      </c>
      <c r="AE44" s="39">
        <f t="shared" si="8"/>
        <v>7.1778155422104817</v>
      </c>
      <c r="AF44" s="39">
        <f t="shared" si="9"/>
        <v>16.001429445117381</v>
      </c>
      <c r="AG44" s="39">
        <f t="shared" si="10"/>
        <v>3.600810705309442</v>
      </c>
      <c r="AH44" s="39">
        <f t="shared" si="11"/>
        <v>-1.2057791902584398</v>
      </c>
      <c r="AI44" s="39">
        <f t="shared" si="12"/>
        <v>2.4149057059451593</v>
      </c>
      <c r="AJ44" s="39">
        <f t="shared" si="13"/>
        <v>1.158528673009414</v>
      </c>
      <c r="AK44" s="39">
        <f t="shared" si="14"/>
        <v>1.2030646713294288</v>
      </c>
      <c r="AL44" s="39">
        <f t="shared" si="15"/>
        <v>5.5555871857727368</v>
      </c>
      <c r="AM44" s="39">
        <f t="shared" si="16"/>
        <v>4.2432645096438932</v>
      </c>
      <c r="AN44" s="39">
        <f t="shared" si="17"/>
        <v>-1.1712132457308826</v>
      </c>
      <c r="AO44" s="39">
        <f t="shared" si="18"/>
        <v>2.6369456560791491</v>
      </c>
      <c r="AP44" s="34"/>
      <c r="AQ44" s="34"/>
      <c r="AR44" s="74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M44" s="74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</row>
    <row r="45" spans="1:84" s="76" customFormat="1" ht="21" x14ac:dyDescent="0.45">
      <c r="A45" s="54">
        <v>42370</v>
      </c>
      <c r="B45" s="55">
        <v>111.14701117869708</v>
      </c>
      <c r="C45" s="55">
        <v>128.0940646177863</v>
      </c>
      <c r="D45" s="55">
        <v>111.20129008575266</v>
      </c>
      <c r="E45" s="55">
        <v>111.5402369434083</v>
      </c>
      <c r="F45" s="55">
        <v>100.80276401837254</v>
      </c>
      <c r="G45" s="55">
        <v>107.09824660178961</v>
      </c>
      <c r="H45" s="55">
        <v>107.24325804076085</v>
      </c>
      <c r="I45" s="55">
        <v>109.4478403687224</v>
      </c>
      <c r="J45" s="55">
        <v>109.40261306659517</v>
      </c>
      <c r="K45" s="55">
        <v>125.95129400650578</v>
      </c>
      <c r="L45" s="55">
        <v>109.64697113060603</v>
      </c>
      <c r="M45" s="55">
        <v>103.72965098142966</v>
      </c>
      <c r="N45" s="55">
        <v>113.14305179674876</v>
      </c>
      <c r="O45" s="55">
        <v>106.72922955018583</v>
      </c>
      <c r="P45" s="55">
        <v>104.51175644476824</v>
      </c>
      <c r="Q45" s="55">
        <v>113.25018382487897</v>
      </c>
      <c r="R45" s="55">
        <v>104.68756592842945</v>
      </c>
      <c r="S45" s="55">
        <v>113.28942862286405</v>
      </c>
      <c r="T45" s="55">
        <v>109.74235182782104</v>
      </c>
      <c r="U45" s="34"/>
      <c r="V45" s="54">
        <v>42370</v>
      </c>
      <c r="W45" s="55">
        <f t="shared" si="0"/>
        <v>1.6202888485676255</v>
      </c>
      <c r="X45" s="55">
        <f t="shared" si="1"/>
        <v>-23.926361711237519</v>
      </c>
      <c r="Y45" s="55">
        <f t="shared" si="2"/>
        <v>2.6040504752115083</v>
      </c>
      <c r="Z45" s="55">
        <f t="shared" si="3"/>
        <v>-3.2943539067204597E-2</v>
      </c>
      <c r="AA45" s="55">
        <f t="shared" si="4"/>
        <v>-3.5912579887826723</v>
      </c>
      <c r="AB45" s="55">
        <f t="shared" si="5"/>
        <v>0.76095892854777958</v>
      </c>
      <c r="AC45" s="55">
        <f t="shared" si="6"/>
        <v>2.6041839345854072</v>
      </c>
      <c r="AD45" s="55">
        <f t="shared" si="7"/>
        <v>5.0859779726491325</v>
      </c>
      <c r="AE45" s="55">
        <f t="shared" si="8"/>
        <v>12.334231530934375</v>
      </c>
      <c r="AF45" s="55">
        <f t="shared" si="9"/>
        <v>7.5378309322358064</v>
      </c>
      <c r="AG45" s="55">
        <f t="shared" si="10"/>
        <v>3.2625176698659857</v>
      </c>
      <c r="AH45" s="55">
        <f t="shared" si="11"/>
        <v>-2.5572953911143514</v>
      </c>
      <c r="AI45" s="55">
        <f t="shared" si="12"/>
        <v>0.49100322347759118</v>
      </c>
      <c r="AJ45" s="55">
        <f t="shared" si="13"/>
        <v>2.473283905163413</v>
      </c>
      <c r="AK45" s="55">
        <f t="shared" si="14"/>
        <v>1.4735703375652491</v>
      </c>
      <c r="AL45" s="55">
        <f t="shared" si="15"/>
        <v>0.65469742335039882</v>
      </c>
      <c r="AM45" s="55">
        <f t="shared" si="16"/>
        <v>5.2910279363279926</v>
      </c>
      <c r="AN45" s="55">
        <f t="shared" si="17"/>
        <v>2.3426339679858472</v>
      </c>
      <c r="AO45" s="55">
        <f t="shared" si="18"/>
        <v>1.8373161307644779</v>
      </c>
      <c r="AP45" s="34"/>
      <c r="AQ45" s="34"/>
      <c r="AR45" s="74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M45" s="74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</row>
    <row r="46" spans="1:84" s="76" customFormat="1" ht="21" x14ac:dyDescent="0.45">
      <c r="A46" s="56">
        <v>42401</v>
      </c>
      <c r="B46" s="57">
        <v>112.65013136915195</v>
      </c>
      <c r="C46" s="57">
        <v>155.10624463463674</v>
      </c>
      <c r="D46" s="57">
        <v>108.74228518819969</v>
      </c>
      <c r="E46" s="57">
        <v>102.54651067024706</v>
      </c>
      <c r="F46" s="57">
        <v>103.68223857390885</v>
      </c>
      <c r="G46" s="57">
        <v>105.59597685542084</v>
      </c>
      <c r="H46" s="57">
        <v>105.5399347997171</v>
      </c>
      <c r="I46" s="57">
        <v>101.24101476655696</v>
      </c>
      <c r="J46" s="57">
        <v>104.19889997574708</v>
      </c>
      <c r="K46" s="57">
        <v>113.42753484378001</v>
      </c>
      <c r="L46" s="57">
        <v>109.62256542810862</v>
      </c>
      <c r="M46" s="57">
        <v>101.45235341165017</v>
      </c>
      <c r="N46" s="57">
        <v>111.18888688614693</v>
      </c>
      <c r="O46" s="57">
        <v>109.52664994498841</v>
      </c>
      <c r="P46" s="57">
        <v>122.80389616683604</v>
      </c>
      <c r="Q46" s="57">
        <v>119.62143816855605</v>
      </c>
      <c r="R46" s="57">
        <v>104.32693213643167</v>
      </c>
      <c r="S46" s="57">
        <v>112.72883272521723</v>
      </c>
      <c r="T46" s="57">
        <v>109.43254380707087</v>
      </c>
      <c r="U46" s="34"/>
      <c r="V46" s="56">
        <v>42401</v>
      </c>
      <c r="W46" s="57">
        <f t="shared" si="0"/>
        <v>2.0605884925725775</v>
      </c>
      <c r="X46" s="57">
        <f t="shared" si="1"/>
        <v>-3.2178354271640899</v>
      </c>
      <c r="Y46" s="57">
        <f t="shared" si="2"/>
        <v>2.4597224768381238</v>
      </c>
      <c r="Z46" s="57">
        <f t="shared" si="3"/>
        <v>0.83616577167609307</v>
      </c>
      <c r="AA46" s="57">
        <f t="shared" si="4"/>
        <v>-3.8227716352218835</v>
      </c>
      <c r="AB46" s="57">
        <f t="shared" si="5"/>
        <v>2.0931191067300006</v>
      </c>
      <c r="AC46" s="57">
        <f t="shared" si="6"/>
        <v>0.92190160266409293</v>
      </c>
      <c r="AD46" s="57">
        <f t="shared" si="7"/>
        <v>1.6563781026002147</v>
      </c>
      <c r="AE46" s="57">
        <f t="shared" si="8"/>
        <v>5.8181009983063916</v>
      </c>
      <c r="AF46" s="57">
        <f t="shared" si="9"/>
        <v>5.1427575008953852</v>
      </c>
      <c r="AG46" s="57">
        <f t="shared" si="10"/>
        <v>3.1808001719226979</v>
      </c>
      <c r="AH46" s="57">
        <f t="shared" si="11"/>
        <v>-1.1402306421122148</v>
      </c>
      <c r="AI46" s="57">
        <f t="shared" si="12"/>
        <v>-0.64622838251176518</v>
      </c>
      <c r="AJ46" s="57">
        <f t="shared" si="13"/>
        <v>2.1395417753285102</v>
      </c>
      <c r="AK46" s="57">
        <f t="shared" si="14"/>
        <v>2.4617342940240263</v>
      </c>
      <c r="AL46" s="57">
        <f t="shared" si="15"/>
        <v>7.2163750634306183</v>
      </c>
      <c r="AM46" s="57">
        <f t="shared" si="16"/>
        <v>0.52365510769372747</v>
      </c>
      <c r="AN46" s="57">
        <f t="shared" si="17"/>
        <v>4.3984023957796694</v>
      </c>
      <c r="AO46" s="57">
        <f t="shared" si="18"/>
        <v>2.1257809818382469</v>
      </c>
      <c r="AP46" s="34"/>
      <c r="AQ46" s="34"/>
      <c r="AR46" s="74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M46" s="74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</row>
    <row r="47" spans="1:84" s="76" customFormat="1" ht="21" x14ac:dyDescent="0.45">
      <c r="A47" s="56">
        <v>42430</v>
      </c>
      <c r="B47" s="57">
        <v>120.14245179993512</v>
      </c>
      <c r="C47" s="57">
        <v>156.37383821556298</v>
      </c>
      <c r="D47" s="57">
        <v>111.77976913341605</v>
      </c>
      <c r="E47" s="57">
        <v>108.7182111724026</v>
      </c>
      <c r="F47" s="57">
        <v>100.41773560105383</v>
      </c>
      <c r="G47" s="57">
        <v>108.66847004967947</v>
      </c>
      <c r="H47" s="57">
        <v>107.86494564496974</v>
      </c>
      <c r="I47" s="57">
        <v>114.78039750406504</v>
      </c>
      <c r="J47" s="57">
        <v>105.83058569643397</v>
      </c>
      <c r="K47" s="57">
        <v>124.86616318844079</v>
      </c>
      <c r="L47" s="57">
        <v>110.97388090865061</v>
      </c>
      <c r="M47" s="57">
        <v>104.15871435031295</v>
      </c>
      <c r="N47" s="57">
        <v>115.73531787856174</v>
      </c>
      <c r="O47" s="57">
        <v>110.87915549903386</v>
      </c>
      <c r="P47" s="57">
        <v>122.81174485172448</v>
      </c>
      <c r="Q47" s="57">
        <v>120.84149102509639</v>
      </c>
      <c r="R47" s="57">
        <v>111.29735035059346</v>
      </c>
      <c r="S47" s="57">
        <v>114.8397018298248</v>
      </c>
      <c r="T47" s="57">
        <v>112.95120672665718</v>
      </c>
      <c r="U47" s="34"/>
      <c r="V47" s="56">
        <v>42430</v>
      </c>
      <c r="W47" s="57">
        <f t="shared" si="0"/>
        <v>0.78421227270601435</v>
      </c>
      <c r="X47" s="57">
        <f t="shared" si="1"/>
        <v>-3.8027683488797663</v>
      </c>
      <c r="Y47" s="57">
        <f t="shared" si="2"/>
        <v>-2.4268403977063997</v>
      </c>
      <c r="Z47" s="57">
        <f t="shared" si="3"/>
        <v>-0.72519573957585237</v>
      </c>
      <c r="AA47" s="57">
        <f t="shared" si="4"/>
        <v>-2.3947397018619085</v>
      </c>
      <c r="AB47" s="57">
        <f t="shared" si="5"/>
        <v>2.7808591706858437</v>
      </c>
      <c r="AC47" s="57">
        <f t="shared" si="6"/>
        <v>-0.75372148504196446</v>
      </c>
      <c r="AD47" s="57">
        <f t="shared" si="7"/>
        <v>4.6131157533585423</v>
      </c>
      <c r="AE47" s="57">
        <f t="shared" si="8"/>
        <v>2.8473001082600717</v>
      </c>
      <c r="AF47" s="57">
        <f t="shared" si="9"/>
        <v>6.6768228198351096</v>
      </c>
      <c r="AG47" s="57">
        <f t="shared" si="10"/>
        <v>3.1053353974058524</v>
      </c>
      <c r="AH47" s="57">
        <f t="shared" si="11"/>
        <v>-6.5543222691667609</v>
      </c>
      <c r="AI47" s="57">
        <f t="shared" si="12"/>
        <v>-3.6988106760394714</v>
      </c>
      <c r="AJ47" s="57">
        <f t="shared" si="13"/>
        <v>3.0170828325299226</v>
      </c>
      <c r="AK47" s="57">
        <f t="shared" si="14"/>
        <v>0.22299044532887535</v>
      </c>
      <c r="AL47" s="57">
        <f t="shared" si="15"/>
        <v>4.6663028665623756</v>
      </c>
      <c r="AM47" s="57">
        <f t="shared" si="16"/>
        <v>2.5105622497815432</v>
      </c>
      <c r="AN47" s="57">
        <f t="shared" si="17"/>
        <v>4.9925623247838615</v>
      </c>
      <c r="AO47" s="57">
        <f t="shared" si="18"/>
        <v>1.0888954401758895</v>
      </c>
      <c r="AP47" s="34"/>
      <c r="AQ47" s="34"/>
      <c r="AR47" s="74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M47" s="74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</row>
    <row r="48" spans="1:84" s="76" customFormat="1" ht="21" x14ac:dyDescent="0.45">
      <c r="A48" s="56">
        <v>42461</v>
      </c>
      <c r="B48" s="57">
        <v>111.20681008631408</v>
      </c>
      <c r="C48" s="57">
        <v>128.46712150403602</v>
      </c>
      <c r="D48" s="57">
        <v>114.18030953563559</v>
      </c>
      <c r="E48" s="57">
        <v>113.39529518735316</v>
      </c>
      <c r="F48" s="57">
        <v>103.95577733673008</v>
      </c>
      <c r="G48" s="57">
        <v>111.13349370378927</v>
      </c>
      <c r="H48" s="57">
        <v>112.14732561921636</v>
      </c>
      <c r="I48" s="57">
        <v>109.64612336384047</v>
      </c>
      <c r="J48" s="57">
        <v>108.87733975845424</v>
      </c>
      <c r="K48" s="57">
        <v>116.91596473523173</v>
      </c>
      <c r="L48" s="57">
        <v>111.76674218871585</v>
      </c>
      <c r="M48" s="57">
        <v>111.64486055590379</v>
      </c>
      <c r="N48" s="57">
        <v>115.22830395482711</v>
      </c>
      <c r="O48" s="57">
        <v>108.86651955208134</v>
      </c>
      <c r="P48" s="57">
        <v>107.94589975074823</v>
      </c>
      <c r="Q48" s="57">
        <v>121.41258359481695</v>
      </c>
      <c r="R48" s="57">
        <v>113.14837859085458</v>
      </c>
      <c r="S48" s="57">
        <v>115.19022724710581</v>
      </c>
      <c r="T48" s="57">
        <v>112.28168906386269</v>
      </c>
      <c r="U48" s="34"/>
      <c r="V48" s="56">
        <v>42461</v>
      </c>
      <c r="W48" s="57">
        <f t="shared" si="0"/>
        <v>3.3060086829743511</v>
      </c>
      <c r="X48" s="57">
        <f t="shared" si="1"/>
        <v>-12.231470918873484</v>
      </c>
      <c r="Y48" s="57">
        <f t="shared" si="2"/>
        <v>5.7008021367013697</v>
      </c>
      <c r="Z48" s="57">
        <f t="shared" si="3"/>
        <v>10.423977034896353</v>
      </c>
      <c r="AA48" s="57">
        <f t="shared" si="4"/>
        <v>1.3840240904340533</v>
      </c>
      <c r="AB48" s="57">
        <f t="shared" si="5"/>
        <v>4.3290254623719733</v>
      </c>
      <c r="AC48" s="57">
        <f t="shared" si="6"/>
        <v>3.2544373410562599</v>
      </c>
      <c r="AD48" s="57">
        <f t="shared" si="7"/>
        <v>4.8235606872753607</v>
      </c>
      <c r="AE48" s="57">
        <f t="shared" si="8"/>
        <v>9.9680866220769104</v>
      </c>
      <c r="AF48" s="57">
        <f t="shared" si="9"/>
        <v>8.9095254748430222</v>
      </c>
      <c r="AG48" s="57">
        <f t="shared" si="10"/>
        <v>3.9923774704510748</v>
      </c>
      <c r="AH48" s="57">
        <f t="shared" si="11"/>
        <v>0.78446154745832075</v>
      </c>
      <c r="AI48" s="57">
        <f t="shared" si="12"/>
        <v>2.2885590063040695</v>
      </c>
      <c r="AJ48" s="57">
        <f t="shared" si="13"/>
        <v>1.1524558632590924</v>
      </c>
      <c r="AK48" s="57">
        <f t="shared" si="14"/>
        <v>1.0115790845367059</v>
      </c>
      <c r="AL48" s="57">
        <f t="shared" si="15"/>
        <v>9.7874167918700579</v>
      </c>
      <c r="AM48" s="57">
        <f t="shared" si="16"/>
        <v>3.3055574461137098</v>
      </c>
      <c r="AN48" s="57">
        <f t="shared" si="17"/>
        <v>5.3395526537236151</v>
      </c>
      <c r="AO48" s="57">
        <f t="shared" si="18"/>
        <v>4.2971107744464376</v>
      </c>
      <c r="AP48" s="34"/>
      <c r="AQ48" s="34"/>
      <c r="AR48" s="74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M48" s="74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</row>
    <row r="49" spans="1:84" s="76" customFormat="1" ht="21" x14ac:dyDescent="0.45">
      <c r="A49" s="56">
        <v>42491</v>
      </c>
      <c r="B49" s="57">
        <v>104.87167718861485</v>
      </c>
      <c r="C49" s="57">
        <v>124.13412535769847</v>
      </c>
      <c r="D49" s="57">
        <v>114.09219543142483</v>
      </c>
      <c r="E49" s="57">
        <v>108.86652492211893</v>
      </c>
      <c r="F49" s="57">
        <v>108.7803859164853</v>
      </c>
      <c r="G49" s="57">
        <v>109.96329199175439</v>
      </c>
      <c r="H49" s="57">
        <v>113.49418241853213</v>
      </c>
      <c r="I49" s="57">
        <v>116.28636506711945</v>
      </c>
      <c r="J49" s="57">
        <v>112.11964436899201</v>
      </c>
      <c r="K49" s="57">
        <v>116.59677463257341</v>
      </c>
      <c r="L49" s="57">
        <v>112.09785753216684</v>
      </c>
      <c r="M49" s="57">
        <v>105.54740168907826</v>
      </c>
      <c r="N49" s="57">
        <v>110.29213707238087</v>
      </c>
      <c r="O49" s="57">
        <v>109.50522383017807</v>
      </c>
      <c r="P49" s="57">
        <v>100.8659263212875</v>
      </c>
      <c r="Q49" s="57">
        <v>119.00102888963265</v>
      </c>
      <c r="R49" s="57">
        <v>113.45348338575482</v>
      </c>
      <c r="S49" s="57">
        <v>113.60287352417626</v>
      </c>
      <c r="T49" s="57">
        <v>111.11468688851087</v>
      </c>
      <c r="U49" s="34"/>
      <c r="V49" s="56">
        <v>42491</v>
      </c>
      <c r="W49" s="57">
        <f t="shared" si="0"/>
        <v>2.5371281844482922</v>
      </c>
      <c r="X49" s="57">
        <f t="shared" si="1"/>
        <v>-14.769586642980087</v>
      </c>
      <c r="Y49" s="57">
        <f t="shared" si="2"/>
        <v>6.1627093580964925</v>
      </c>
      <c r="Z49" s="57">
        <f t="shared" si="3"/>
        <v>9.1392926151949752</v>
      </c>
      <c r="AA49" s="57">
        <f t="shared" si="4"/>
        <v>1.923886197143915</v>
      </c>
      <c r="AB49" s="57">
        <f t="shared" si="5"/>
        <v>4.8717806240001948</v>
      </c>
      <c r="AC49" s="57">
        <f t="shared" si="6"/>
        <v>6.4753477156345554</v>
      </c>
      <c r="AD49" s="57">
        <f t="shared" si="7"/>
        <v>2.9155160429086067</v>
      </c>
      <c r="AE49" s="57">
        <f t="shared" si="8"/>
        <v>10.061057379757329</v>
      </c>
      <c r="AF49" s="57">
        <f t="shared" si="9"/>
        <v>9.4530884968180686</v>
      </c>
      <c r="AG49" s="57">
        <f t="shared" si="10"/>
        <v>4.085703769857048</v>
      </c>
      <c r="AH49" s="57">
        <f t="shared" si="11"/>
        <v>-2.5845932443441484</v>
      </c>
      <c r="AI49" s="57">
        <f t="shared" si="12"/>
        <v>-1.0810135709493807</v>
      </c>
      <c r="AJ49" s="57">
        <f t="shared" si="13"/>
        <v>1.4836632090464548</v>
      </c>
      <c r="AK49" s="57">
        <f t="shared" si="14"/>
        <v>0.54797281375627449</v>
      </c>
      <c r="AL49" s="57">
        <f t="shared" si="15"/>
        <v>3.8480107236734966</v>
      </c>
      <c r="AM49" s="57">
        <f t="shared" si="16"/>
        <v>5.7746272622137553</v>
      </c>
      <c r="AN49" s="57">
        <f t="shared" si="17"/>
        <v>4.713793340905255</v>
      </c>
      <c r="AO49" s="57">
        <f t="shared" si="18"/>
        <v>4.1665405125544481</v>
      </c>
      <c r="AP49" s="34"/>
      <c r="AQ49" s="34"/>
      <c r="AR49" s="74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M49" s="74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</row>
    <row r="50" spans="1:84" s="76" customFormat="1" ht="21" x14ac:dyDescent="0.45">
      <c r="A50" s="56">
        <v>42522</v>
      </c>
      <c r="B50" s="57">
        <v>99.534951042821035</v>
      </c>
      <c r="C50" s="57">
        <v>161.45623563267259</v>
      </c>
      <c r="D50" s="57">
        <v>105.45778862993809</v>
      </c>
      <c r="E50" s="57">
        <v>103.10477558322015</v>
      </c>
      <c r="F50" s="57">
        <v>103.73853300499476</v>
      </c>
      <c r="G50" s="57">
        <v>107.90862265380922</v>
      </c>
      <c r="H50" s="57">
        <v>108.95887152158706</v>
      </c>
      <c r="I50" s="57">
        <v>111.73768445438695</v>
      </c>
      <c r="J50" s="57">
        <v>110.17807841085583</v>
      </c>
      <c r="K50" s="57">
        <v>123.94633316637781</v>
      </c>
      <c r="L50" s="57">
        <v>111.9703354557348</v>
      </c>
      <c r="M50" s="57">
        <v>100.65837797091828</v>
      </c>
      <c r="N50" s="57">
        <v>104.9767932184625</v>
      </c>
      <c r="O50" s="57">
        <v>109.6983946621484</v>
      </c>
      <c r="P50" s="57">
        <v>101.15699739892987</v>
      </c>
      <c r="Q50" s="57">
        <v>123.03043464413906</v>
      </c>
      <c r="R50" s="57">
        <v>113.64586622418247</v>
      </c>
      <c r="S50" s="57">
        <v>110.81193142967187</v>
      </c>
      <c r="T50" s="57">
        <v>108.39295785117883</v>
      </c>
      <c r="U50" s="34"/>
      <c r="V50" s="56">
        <v>42522</v>
      </c>
      <c r="W50" s="57">
        <f t="shared" si="0"/>
        <v>3.6663007546443964</v>
      </c>
      <c r="X50" s="57">
        <f t="shared" si="1"/>
        <v>19.976182578626151</v>
      </c>
      <c r="Y50" s="57">
        <f t="shared" si="2"/>
        <v>2.6825555073644267</v>
      </c>
      <c r="Z50" s="57">
        <f t="shared" si="3"/>
        <v>5.3134706404264875</v>
      </c>
      <c r="AA50" s="57">
        <f t="shared" si="4"/>
        <v>0.42601185573019507</v>
      </c>
      <c r="AB50" s="57">
        <f t="shared" si="5"/>
        <v>2.237728816723461</v>
      </c>
      <c r="AC50" s="57">
        <f t="shared" si="6"/>
        <v>3.5861222101157324</v>
      </c>
      <c r="AD50" s="57">
        <f t="shared" si="7"/>
        <v>3.237952572501527</v>
      </c>
      <c r="AE50" s="57">
        <f t="shared" si="8"/>
        <v>3.4737010784342743</v>
      </c>
      <c r="AF50" s="57">
        <f t="shared" si="9"/>
        <v>4.2460508052423336</v>
      </c>
      <c r="AG50" s="57">
        <f t="shared" si="10"/>
        <v>3.734984853219288</v>
      </c>
      <c r="AH50" s="57">
        <f t="shared" si="11"/>
        <v>-5.5194639303376931</v>
      </c>
      <c r="AI50" s="57">
        <f t="shared" si="12"/>
        <v>-1.4570786969921414</v>
      </c>
      <c r="AJ50" s="57">
        <f t="shared" si="13"/>
        <v>1.2907459689410103</v>
      </c>
      <c r="AK50" s="57">
        <f t="shared" si="14"/>
        <v>0.22667519554472904</v>
      </c>
      <c r="AL50" s="57">
        <f t="shared" si="15"/>
        <v>8.53315102584709</v>
      </c>
      <c r="AM50" s="57">
        <f t="shared" si="16"/>
        <v>3.1300039685529697</v>
      </c>
      <c r="AN50" s="57">
        <f t="shared" si="17"/>
        <v>0.97687823735515167</v>
      </c>
      <c r="AO50" s="57">
        <f t="shared" si="18"/>
        <v>2.6273959335507016</v>
      </c>
      <c r="AP50" s="34"/>
      <c r="AQ50" s="34"/>
      <c r="AR50" s="74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M50" s="74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</row>
    <row r="51" spans="1:84" s="76" customFormat="1" ht="21" x14ac:dyDescent="0.45">
      <c r="A51" s="56">
        <v>42552</v>
      </c>
      <c r="B51" s="57">
        <v>99.146708713085502</v>
      </c>
      <c r="C51" s="57">
        <v>124.64770422880447</v>
      </c>
      <c r="D51" s="57">
        <v>108.51615281472344</v>
      </c>
      <c r="E51" s="57">
        <v>105.59250436672438</v>
      </c>
      <c r="F51" s="57">
        <v>106.39984073020402</v>
      </c>
      <c r="G51" s="57">
        <v>107.89222485914195</v>
      </c>
      <c r="H51" s="57">
        <v>108.12041470566717</v>
      </c>
      <c r="I51" s="57">
        <v>125.78782189417485</v>
      </c>
      <c r="J51" s="57">
        <v>108.54167693739053</v>
      </c>
      <c r="K51" s="57">
        <v>116.81500939888168</v>
      </c>
      <c r="L51" s="57">
        <v>112.29989504712847</v>
      </c>
      <c r="M51" s="57">
        <v>104.91186312488563</v>
      </c>
      <c r="N51" s="57">
        <v>104.38332039527984</v>
      </c>
      <c r="O51" s="57">
        <v>109.60126912917877</v>
      </c>
      <c r="P51" s="57">
        <v>110.3476376275313</v>
      </c>
      <c r="Q51" s="57">
        <v>131.10884852885749</v>
      </c>
      <c r="R51" s="57">
        <v>111.73168020571362</v>
      </c>
      <c r="S51" s="57">
        <v>110.16666187274943</v>
      </c>
      <c r="T51" s="57">
        <v>109.34934634862682</v>
      </c>
      <c r="U51" s="34"/>
      <c r="V51" s="56">
        <v>42552</v>
      </c>
      <c r="W51" s="57">
        <f t="shared" si="0"/>
        <v>1.9606407117765769</v>
      </c>
      <c r="X51" s="57">
        <f t="shared" si="1"/>
        <v>-20.948318980286089</v>
      </c>
      <c r="Y51" s="57">
        <f t="shared" si="2"/>
        <v>-2.6362864637007988E-2</v>
      </c>
      <c r="Z51" s="57">
        <f t="shared" si="3"/>
        <v>8.6729149606450164</v>
      </c>
      <c r="AA51" s="57">
        <f t="shared" si="4"/>
        <v>3.7172199368761198</v>
      </c>
      <c r="AB51" s="57">
        <f t="shared" si="5"/>
        <v>-0.36931236517526145</v>
      </c>
      <c r="AC51" s="57">
        <f t="shared" si="6"/>
        <v>0.3389149711742192</v>
      </c>
      <c r="AD51" s="57">
        <f t="shared" si="7"/>
        <v>8.7191532652106645</v>
      </c>
      <c r="AE51" s="57">
        <f t="shared" si="8"/>
        <v>-2.6730864062553223</v>
      </c>
      <c r="AF51" s="57">
        <f t="shared" si="9"/>
        <v>7.1978786840076054</v>
      </c>
      <c r="AG51" s="57">
        <f t="shared" si="10"/>
        <v>3.2146663470748393</v>
      </c>
      <c r="AH51" s="57">
        <f t="shared" si="11"/>
        <v>-7.7348080062288034</v>
      </c>
      <c r="AI51" s="57">
        <f t="shared" si="12"/>
        <v>-2.2037085248926047</v>
      </c>
      <c r="AJ51" s="57">
        <f t="shared" si="13"/>
        <v>0.88557102199465021</v>
      </c>
      <c r="AK51" s="57">
        <f t="shared" si="14"/>
        <v>7.3406608599313472E-2</v>
      </c>
      <c r="AL51" s="57">
        <f t="shared" si="15"/>
        <v>5.7113234604309895</v>
      </c>
      <c r="AM51" s="57">
        <f t="shared" si="16"/>
        <v>-2.1736686677433426</v>
      </c>
      <c r="AN51" s="57">
        <f t="shared" si="17"/>
        <v>-2.0333791614349792</v>
      </c>
      <c r="AO51" s="57">
        <f t="shared" si="18"/>
        <v>0.59604839691745326</v>
      </c>
      <c r="AP51" s="34"/>
      <c r="AQ51" s="34"/>
      <c r="AR51" s="74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M51" s="74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</row>
    <row r="52" spans="1:84" s="76" customFormat="1" ht="21" x14ac:dyDescent="0.45">
      <c r="A52" s="56">
        <v>42583</v>
      </c>
      <c r="B52" s="57">
        <v>104.37270183424698</v>
      </c>
      <c r="C52" s="57">
        <v>151.70468308179264</v>
      </c>
      <c r="D52" s="57">
        <v>106.19222534573233</v>
      </c>
      <c r="E52" s="57">
        <v>109.18160397703409</v>
      </c>
      <c r="F52" s="57">
        <v>110.60907983714021</v>
      </c>
      <c r="G52" s="57">
        <v>109.97119972941636</v>
      </c>
      <c r="H52" s="57">
        <v>111.156924363785</v>
      </c>
      <c r="I52" s="57">
        <v>113.48914576333917</v>
      </c>
      <c r="J52" s="57">
        <v>109.71750371171858</v>
      </c>
      <c r="K52" s="57">
        <v>114.80966934364908</v>
      </c>
      <c r="L52" s="57">
        <v>112.71565841184025</v>
      </c>
      <c r="M52" s="57">
        <v>104.05200117679686</v>
      </c>
      <c r="N52" s="57">
        <v>103.60539941303074</v>
      </c>
      <c r="O52" s="57">
        <v>109.49171950413671</v>
      </c>
      <c r="P52" s="57">
        <v>110.943873304237</v>
      </c>
      <c r="Q52" s="57">
        <v>129.24993848730787</v>
      </c>
      <c r="R52" s="57">
        <v>115.22772877663732</v>
      </c>
      <c r="S52" s="57">
        <v>112.27027566656871</v>
      </c>
      <c r="T52" s="57">
        <v>110.41413273305305</v>
      </c>
      <c r="U52" s="34"/>
      <c r="V52" s="56">
        <v>42583</v>
      </c>
      <c r="W52" s="57">
        <f t="shared" si="0"/>
        <v>5.517737535930209</v>
      </c>
      <c r="X52" s="57">
        <f t="shared" si="1"/>
        <v>1.4083879447645842</v>
      </c>
      <c r="Y52" s="57">
        <f t="shared" si="2"/>
        <v>4.7677897290607518</v>
      </c>
      <c r="Z52" s="57">
        <f t="shared" si="3"/>
        <v>13.0192002457526</v>
      </c>
      <c r="AA52" s="57">
        <f t="shared" si="4"/>
        <v>3.0919361992730217</v>
      </c>
      <c r="AB52" s="57">
        <f t="shared" si="5"/>
        <v>0.44916111184450358</v>
      </c>
      <c r="AC52" s="57">
        <f t="shared" si="6"/>
        <v>3.403492137897814</v>
      </c>
      <c r="AD52" s="57">
        <f t="shared" si="7"/>
        <v>2.8448966206739499</v>
      </c>
      <c r="AE52" s="57">
        <f t="shared" si="8"/>
        <v>-9.5260237994835961E-2</v>
      </c>
      <c r="AF52" s="57">
        <f t="shared" si="9"/>
        <v>6.2922784260503732</v>
      </c>
      <c r="AG52" s="57">
        <f t="shared" si="10"/>
        <v>3.5819602073894714</v>
      </c>
      <c r="AH52" s="57">
        <f t="shared" si="11"/>
        <v>-4.9780546565436623</v>
      </c>
      <c r="AI52" s="57">
        <f t="shared" si="12"/>
        <v>-0.12794012841533231</v>
      </c>
      <c r="AJ52" s="57">
        <f t="shared" si="13"/>
        <v>0.33049784898699386</v>
      </c>
      <c r="AK52" s="57">
        <f t="shared" si="14"/>
        <v>-0.52700260864523329</v>
      </c>
      <c r="AL52" s="57">
        <f t="shared" si="15"/>
        <v>9.0504624713893378</v>
      </c>
      <c r="AM52" s="57">
        <f t="shared" si="16"/>
        <v>4.001105717294422</v>
      </c>
      <c r="AN52" s="57">
        <f t="shared" si="17"/>
        <v>-5.1372664430729742E-2</v>
      </c>
      <c r="AO52" s="57">
        <f t="shared" si="18"/>
        <v>2.6896504710353497</v>
      </c>
      <c r="AP52" s="34"/>
      <c r="AQ52" s="34"/>
      <c r="AR52" s="74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M52" s="74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</row>
    <row r="53" spans="1:84" s="76" customFormat="1" ht="21" x14ac:dyDescent="0.45">
      <c r="A53" s="56">
        <v>42614</v>
      </c>
      <c r="B53" s="57">
        <v>100.17587587921837</v>
      </c>
      <c r="C53" s="57">
        <v>126.48278129757499</v>
      </c>
      <c r="D53" s="57">
        <v>103.14585215235802</v>
      </c>
      <c r="E53" s="57">
        <v>116.3943715668909</v>
      </c>
      <c r="F53" s="57">
        <v>106.83913563612124</v>
      </c>
      <c r="G53" s="57">
        <v>111.38861935311718</v>
      </c>
      <c r="H53" s="57">
        <v>112.81564907570224</v>
      </c>
      <c r="I53" s="57">
        <v>112.32733700568596</v>
      </c>
      <c r="J53" s="57">
        <v>113.37348357580066</v>
      </c>
      <c r="K53" s="57">
        <v>131.44922393376589</v>
      </c>
      <c r="L53" s="57">
        <v>112.96798106488482</v>
      </c>
      <c r="M53" s="57">
        <v>100.60706510937487</v>
      </c>
      <c r="N53" s="57">
        <v>106.2831087160701</v>
      </c>
      <c r="O53" s="57">
        <v>110.42948514180326</v>
      </c>
      <c r="P53" s="57">
        <v>104.12122429269337</v>
      </c>
      <c r="Q53" s="57">
        <v>122.30832593555479</v>
      </c>
      <c r="R53" s="57">
        <v>109.84553973433859</v>
      </c>
      <c r="S53" s="57">
        <v>114.33411273707979</v>
      </c>
      <c r="T53" s="57">
        <v>109.80093398060698</v>
      </c>
      <c r="U53" s="34"/>
      <c r="V53" s="56">
        <v>42614</v>
      </c>
      <c r="W53" s="57">
        <f t="shared" si="0"/>
        <v>2.1243658328812103</v>
      </c>
      <c r="X53" s="57">
        <f t="shared" si="1"/>
        <v>-17.269314675068586</v>
      </c>
      <c r="Y53" s="57">
        <f t="shared" si="2"/>
        <v>3.1729119206352294</v>
      </c>
      <c r="Z53" s="57">
        <f t="shared" si="3"/>
        <v>11.853488083783304</v>
      </c>
      <c r="AA53" s="57">
        <f t="shared" si="4"/>
        <v>1.9524579200101755</v>
      </c>
      <c r="AB53" s="57">
        <f t="shared" si="5"/>
        <v>1.6924140329286104</v>
      </c>
      <c r="AC53" s="57">
        <f t="shared" si="6"/>
        <v>2.9700271722474838</v>
      </c>
      <c r="AD53" s="57">
        <f t="shared" si="7"/>
        <v>7.4383820270758747</v>
      </c>
      <c r="AE53" s="57">
        <f t="shared" si="8"/>
        <v>5.5361111055073309</v>
      </c>
      <c r="AF53" s="57">
        <f t="shared" si="9"/>
        <v>12.243357362003593</v>
      </c>
      <c r="AG53" s="57">
        <f t="shared" si="10"/>
        <v>3.8772123267728915</v>
      </c>
      <c r="AH53" s="57">
        <f t="shared" si="11"/>
        <v>-2.408293676187796</v>
      </c>
      <c r="AI53" s="57">
        <f t="shared" si="12"/>
        <v>1.1351929560430563</v>
      </c>
      <c r="AJ53" s="57">
        <f t="shared" si="13"/>
        <v>0.94080865556622939</v>
      </c>
      <c r="AK53" s="57">
        <f t="shared" si="14"/>
        <v>-0.16954884682800753</v>
      </c>
      <c r="AL53" s="57">
        <f t="shared" si="15"/>
        <v>6.3602748193936236</v>
      </c>
      <c r="AM53" s="57">
        <f t="shared" si="16"/>
        <v>4.2827240914652691</v>
      </c>
      <c r="AN53" s="57">
        <f t="shared" si="17"/>
        <v>3.4010531910075485</v>
      </c>
      <c r="AO53" s="57">
        <f t="shared" si="18"/>
        <v>2.9467510552178453</v>
      </c>
      <c r="AP53" s="34"/>
      <c r="AQ53" s="34"/>
      <c r="AR53" s="74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M53" s="74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</row>
    <row r="54" spans="1:84" s="76" customFormat="1" ht="21" x14ac:dyDescent="0.45">
      <c r="A54" s="56">
        <v>42644</v>
      </c>
      <c r="B54" s="57">
        <v>97.497743704372567</v>
      </c>
      <c r="C54" s="57">
        <v>117.79972467523874</v>
      </c>
      <c r="D54" s="57">
        <v>106.46255586735835</v>
      </c>
      <c r="E54" s="57">
        <v>110.80561421488297</v>
      </c>
      <c r="F54" s="57">
        <v>117.55490982351358</v>
      </c>
      <c r="G54" s="57">
        <v>113.13747070640133</v>
      </c>
      <c r="H54" s="57">
        <v>114.83155583373603</v>
      </c>
      <c r="I54" s="57">
        <v>124.67774360253739</v>
      </c>
      <c r="J54" s="57">
        <v>109.1275739815693</v>
      </c>
      <c r="K54" s="57">
        <v>120.71559073273262</v>
      </c>
      <c r="L54" s="57">
        <v>114.20126298783545</v>
      </c>
      <c r="M54" s="57">
        <v>108.50773772388077</v>
      </c>
      <c r="N54" s="57">
        <v>111.78133931692595</v>
      </c>
      <c r="O54" s="57">
        <v>110.77272428181652</v>
      </c>
      <c r="P54" s="57">
        <v>90.126516792524939</v>
      </c>
      <c r="Q54" s="57">
        <v>123.25825681077661</v>
      </c>
      <c r="R54" s="57">
        <v>111.47511530238535</v>
      </c>
      <c r="S54" s="57">
        <v>114.40387623628641</v>
      </c>
      <c r="T54" s="57">
        <v>110.4302634365453</v>
      </c>
      <c r="U54" s="34"/>
      <c r="V54" s="56">
        <v>42644</v>
      </c>
      <c r="W54" s="57">
        <f t="shared" si="0"/>
        <v>-0.10461968740094107</v>
      </c>
      <c r="X54" s="57">
        <f t="shared" si="1"/>
        <v>-23.045852213504176</v>
      </c>
      <c r="Y54" s="57">
        <f t="shared" si="2"/>
        <v>1.5727834267864012</v>
      </c>
      <c r="Z54" s="57">
        <f t="shared" si="3"/>
        <v>-4.3284741965937741</v>
      </c>
      <c r="AA54" s="57">
        <f t="shared" si="4"/>
        <v>-2.2967017519294473</v>
      </c>
      <c r="AB54" s="57">
        <f t="shared" si="5"/>
        <v>2.5959620228120457</v>
      </c>
      <c r="AC54" s="57">
        <f t="shared" si="6"/>
        <v>-0.39865661492072491</v>
      </c>
      <c r="AD54" s="57">
        <f t="shared" si="7"/>
        <v>8.1813320274438155</v>
      </c>
      <c r="AE54" s="57">
        <f t="shared" si="8"/>
        <v>-0.15979708505201984</v>
      </c>
      <c r="AF54" s="57">
        <f t="shared" si="9"/>
        <v>7.9864021887742922</v>
      </c>
      <c r="AG54" s="57">
        <f t="shared" si="10"/>
        <v>3.9722804357706281</v>
      </c>
      <c r="AH54" s="57">
        <f t="shared" si="11"/>
        <v>0.60370542151861173</v>
      </c>
      <c r="AI54" s="57">
        <f t="shared" si="12"/>
        <v>2.7000401167179859</v>
      </c>
      <c r="AJ54" s="57">
        <f t="shared" si="13"/>
        <v>2.0269592985687694</v>
      </c>
      <c r="AK54" s="57">
        <f t="shared" si="14"/>
        <v>0.13735665897800686</v>
      </c>
      <c r="AL54" s="57">
        <f t="shared" si="15"/>
        <v>11.23984869752303</v>
      </c>
      <c r="AM54" s="57">
        <f t="shared" si="16"/>
        <v>2.9173688219030112</v>
      </c>
      <c r="AN54" s="57">
        <f t="shared" si="17"/>
        <v>4.2411308634517866</v>
      </c>
      <c r="AO54" s="57">
        <f t="shared" si="18"/>
        <v>1.815963024847477</v>
      </c>
      <c r="AP54" s="34"/>
      <c r="AQ54" s="34"/>
      <c r="AR54" s="74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M54" s="74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</row>
    <row r="55" spans="1:84" s="76" customFormat="1" ht="21" x14ac:dyDescent="0.45">
      <c r="A55" s="56">
        <v>42675</v>
      </c>
      <c r="B55" s="57">
        <v>107.49531202996853</v>
      </c>
      <c r="C55" s="57">
        <v>134.60171595590896</v>
      </c>
      <c r="D55" s="57">
        <v>113.47264736976463</v>
      </c>
      <c r="E55" s="57">
        <v>122.24007837365045</v>
      </c>
      <c r="F55" s="57">
        <v>124.31290608658097</v>
      </c>
      <c r="G55" s="57">
        <v>117.54089804850945</v>
      </c>
      <c r="H55" s="57">
        <v>119.38645841637994</v>
      </c>
      <c r="I55" s="57">
        <v>118.20408113319985</v>
      </c>
      <c r="J55" s="57">
        <v>114.60095765981649</v>
      </c>
      <c r="K55" s="57">
        <v>132.12354235653729</v>
      </c>
      <c r="L55" s="57">
        <v>115.00385760794927</v>
      </c>
      <c r="M55" s="57">
        <v>113.94632941439193</v>
      </c>
      <c r="N55" s="57">
        <v>115.53889445179368</v>
      </c>
      <c r="O55" s="57">
        <v>111.732152314465</v>
      </c>
      <c r="P55" s="57">
        <v>87.659145608208874</v>
      </c>
      <c r="Q55" s="57">
        <v>121.76645451055585</v>
      </c>
      <c r="R55" s="57">
        <v>112.22285995059936</v>
      </c>
      <c r="S55" s="57">
        <v>116.68948451912333</v>
      </c>
      <c r="T55" s="57">
        <v>114.99779611397817</v>
      </c>
      <c r="U55" s="34"/>
      <c r="V55" s="56">
        <v>42675</v>
      </c>
      <c r="W55" s="57">
        <f t="shared" si="0"/>
        <v>3.2142417184312961</v>
      </c>
      <c r="X55" s="57">
        <f t="shared" si="1"/>
        <v>-20.13815240112649</v>
      </c>
      <c r="Y55" s="57">
        <f t="shared" si="2"/>
        <v>4.8289070754770904</v>
      </c>
      <c r="Z55" s="57">
        <f t="shared" si="3"/>
        <v>0.88528322736559062</v>
      </c>
      <c r="AA55" s="57">
        <f t="shared" si="4"/>
        <v>-2.1927453672561938</v>
      </c>
      <c r="AB55" s="57">
        <f t="shared" si="5"/>
        <v>5.4614488620845236</v>
      </c>
      <c r="AC55" s="57">
        <f t="shared" si="6"/>
        <v>0.11430631887530751</v>
      </c>
      <c r="AD55" s="57">
        <f t="shared" si="7"/>
        <v>3.046225110080286</v>
      </c>
      <c r="AE55" s="57">
        <f t="shared" si="8"/>
        <v>3.1643412545144827</v>
      </c>
      <c r="AF55" s="57">
        <f t="shared" si="9"/>
        <v>9.4873514556847596</v>
      </c>
      <c r="AG55" s="57">
        <f t="shared" si="10"/>
        <v>4.261162405420464</v>
      </c>
      <c r="AH55" s="57">
        <f t="shared" si="11"/>
        <v>4.6099884707518441</v>
      </c>
      <c r="AI55" s="57">
        <f t="shared" si="12"/>
        <v>-0.89745004021617092</v>
      </c>
      <c r="AJ55" s="57">
        <f t="shared" si="13"/>
        <v>2.9405450550783314</v>
      </c>
      <c r="AK55" s="57">
        <f t="shared" si="14"/>
        <v>0.60272672045984166</v>
      </c>
      <c r="AL55" s="57">
        <f t="shared" si="15"/>
        <v>-1.2076963332265649</v>
      </c>
      <c r="AM55" s="57">
        <f t="shared" si="16"/>
        <v>5.7375448230310866</v>
      </c>
      <c r="AN55" s="57">
        <f t="shared" si="17"/>
        <v>4.7817306699950706</v>
      </c>
      <c r="AO55" s="57">
        <f t="shared" si="18"/>
        <v>3.190080789790926</v>
      </c>
      <c r="AP55" s="34"/>
      <c r="AQ55" s="34"/>
      <c r="AR55" s="74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M55" s="74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</row>
    <row r="56" spans="1:84" s="76" customFormat="1" ht="21" x14ac:dyDescent="0.45">
      <c r="A56" s="58">
        <v>42705</v>
      </c>
      <c r="B56" s="59">
        <v>112.92687314338582</v>
      </c>
      <c r="C56" s="59">
        <v>159.00546981462941</v>
      </c>
      <c r="D56" s="59">
        <v>121.54223073678922</v>
      </c>
      <c r="E56" s="59">
        <v>122.36462924003676</v>
      </c>
      <c r="F56" s="59">
        <v>118.75789123439849</v>
      </c>
      <c r="G56" s="59">
        <v>119.62992416490418</v>
      </c>
      <c r="H56" s="59">
        <v>127.6980105451884</v>
      </c>
      <c r="I56" s="59">
        <v>140.90153723378225</v>
      </c>
      <c r="J56" s="59">
        <v>138.08547083117469</v>
      </c>
      <c r="K56" s="59">
        <v>129.36078911060605</v>
      </c>
      <c r="L56" s="59">
        <v>116.62806783713501</v>
      </c>
      <c r="M56" s="59">
        <v>128.40202841948675</v>
      </c>
      <c r="N56" s="59">
        <v>132.8501213125864</v>
      </c>
      <c r="O56" s="59">
        <v>112.83184307789953</v>
      </c>
      <c r="P56" s="59">
        <v>97.686415602910159</v>
      </c>
      <c r="Q56" s="59">
        <v>124.08332163664291</v>
      </c>
      <c r="R56" s="59">
        <v>109.26551161047144</v>
      </c>
      <c r="S56" s="59">
        <v>120.26309219067832</v>
      </c>
      <c r="T56" s="59">
        <v>120.64317974224346</v>
      </c>
      <c r="U56" s="34"/>
      <c r="V56" s="58">
        <v>42705</v>
      </c>
      <c r="W56" s="59">
        <f t="shared" si="0"/>
        <v>2.301251337842686</v>
      </c>
      <c r="X56" s="59">
        <f t="shared" si="1"/>
        <v>18.136306910308278</v>
      </c>
      <c r="Y56" s="59">
        <f t="shared" si="2"/>
        <v>4.4556374799164189</v>
      </c>
      <c r="Z56" s="59">
        <f t="shared" si="3"/>
        <v>-3.8941027831706094</v>
      </c>
      <c r="AA56" s="59">
        <f t="shared" si="4"/>
        <v>-0.85809936259217068</v>
      </c>
      <c r="AB56" s="59">
        <f t="shared" si="5"/>
        <v>7.7963760863726463</v>
      </c>
      <c r="AC56" s="59">
        <f t="shared" si="6"/>
        <v>3.3530733533651471</v>
      </c>
      <c r="AD56" s="59">
        <f t="shared" si="7"/>
        <v>5.2785625821162796</v>
      </c>
      <c r="AE56" s="59">
        <f t="shared" si="8"/>
        <v>5.6403479680024304</v>
      </c>
      <c r="AF56" s="59">
        <f t="shared" si="9"/>
        <v>4.6502903774013191</v>
      </c>
      <c r="AG56" s="59">
        <f t="shared" si="10"/>
        <v>4.9772619362558999</v>
      </c>
      <c r="AH56" s="59">
        <f t="shared" si="11"/>
        <v>7.4875022555122257</v>
      </c>
      <c r="AI56" s="59">
        <f t="shared" si="12"/>
        <v>7.3217440722730629</v>
      </c>
      <c r="AJ56" s="59">
        <f t="shared" si="13"/>
        <v>3.8698896428880971</v>
      </c>
      <c r="AK56" s="59">
        <f t="shared" si="14"/>
        <v>0.69935409161145401</v>
      </c>
      <c r="AL56" s="59">
        <f t="shared" si="15"/>
        <v>2.7706152267744812</v>
      </c>
      <c r="AM56" s="59">
        <f t="shared" si="16"/>
        <v>4.1102607687073913</v>
      </c>
      <c r="AN56" s="59">
        <f t="shared" si="17"/>
        <v>6.220771631147997</v>
      </c>
      <c r="AO56" s="59">
        <f t="shared" si="18"/>
        <v>4.6925341916522143</v>
      </c>
      <c r="AP56" s="34"/>
      <c r="AQ56" s="34"/>
      <c r="AR56" s="74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M56" s="74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</row>
    <row r="57" spans="1:84" s="76" customFormat="1" ht="21" x14ac:dyDescent="0.45">
      <c r="A57" s="46">
        <v>42736</v>
      </c>
      <c r="B57" s="47">
        <v>115.18612480332487</v>
      </c>
      <c r="C57" s="47">
        <v>151.17694859540913</v>
      </c>
      <c r="D57" s="47">
        <v>115.85047655345903</v>
      </c>
      <c r="E57" s="47">
        <v>116.97929530774627</v>
      </c>
      <c r="F57" s="47">
        <v>107.13606174418277</v>
      </c>
      <c r="G57" s="47">
        <v>114.57066642116553</v>
      </c>
      <c r="H57" s="47">
        <v>116.9776608715291</v>
      </c>
      <c r="I57" s="47">
        <v>112.49660169716057</v>
      </c>
      <c r="J57" s="47">
        <v>113.53030780100329</v>
      </c>
      <c r="K57" s="47">
        <v>139.78008512874581</v>
      </c>
      <c r="L57" s="47">
        <v>114.62926812703752</v>
      </c>
      <c r="M57" s="47">
        <v>107.82314679482727</v>
      </c>
      <c r="N57" s="47">
        <v>113.1914662350287</v>
      </c>
      <c r="O57" s="47">
        <v>109.74967541844576</v>
      </c>
      <c r="P57" s="47">
        <v>106.02767516206723</v>
      </c>
      <c r="Q57" s="47">
        <v>120.19134065093205</v>
      </c>
      <c r="R57" s="47">
        <v>113.56239931089182</v>
      </c>
      <c r="S57" s="47">
        <v>119.41111235258224</v>
      </c>
      <c r="T57" s="47">
        <v>115.40783934601126</v>
      </c>
      <c r="U57" s="34"/>
      <c r="V57" s="46">
        <v>42736</v>
      </c>
      <c r="W57" s="47">
        <f t="shared" si="0"/>
        <v>3.6340281054736465</v>
      </c>
      <c r="X57" s="47">
        <f t="shared" si="1"/>
        <v>18.020260381695834</v>
      </c>
      <c r="Y57" s="47">
        <f t="shared" si="2"/>
        <v>4.1808745780927126</v>
      </c>
      <c r="Z57" s="47">
        <f t="shared" si="3"/>
        <v>4.8763195357900884</v>
      </c>
      <c r="AA57" s="47">
        <f t="shared" si="4"/>
        <v>6.2828611769573115</v>
      </c>
      <c r="AB57" s="47">
        <f t="shared" si="5"/>
        <v>6.9771635451322709</v>
      </c>
      <c r="AC57" s="47">
        <f t="shared" si="6"/>
        <v>9.0769368710044347</v>
      </c>
      <c r="AD57" s="47">
        <f t="shared" si="7"/>
        <v>2.7855838161512452</v>
      </c>
      <c r="AE57" s="47">
        <f t="shared" si="8"/>
        <v>3.7729398034538093</v>
      </c>
      <c r="AF57" s="47">
        <f t="shared" si="9"/>
        <v>10.979475225975648</v>
      </c>
      <c r="AG57" s="47">
        <f t="shared" si="10"/>
        <v>4.5439440278717882</v>
      </c>
      <c r="AH57" s="47">
        <f t="shared" si="11"/>
        <v>3.9463121437962343</v>
      </c>
      <c r="AI57" s="47">
        <f t="shared" si="12"/>
        <v>4.2790465265966304E-2</v>
      </c>
      <c r="AJ57" s="47">
        <f t="shared" si="13"/>
        <v>2.8300081252246514</v>
      </c>
      <c r="AK57" s="47">
        <f t="shared" si="14"/>
        <v>1.4504767395236513</v>
      </c>
      <c r="AL57" s="47">
        <f t="shared" si="15"/>
        <v>6.1290468515144596</v>
      </c>
      <c r="AM57" s="47">
        <f t="shared" si="16"/>
        <v>8.4774474444555494</v>
      </c>
      <c r="AN57" s="47">
        <f t="shared" si="17"/>
        <v>5.4035789606610365</v>
      </c>
      <c r="AO57" s="47">
        <f t="shared" si="18"/>
        <v>5.1625351779220239</v>
      </c>
      <c r="AP57" s="34"/>
      <c r="AQ57" s="34"/>
      <c r="AR57" s="74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M57" s="74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</row>
    <row r="58" spans="1:84" s="76" customFormat="1" ht="21" x14ac:dyDescent="0.45">
      <c r="A58" s="36">
        <v>42767</v>
      </c>
      <c r="B58" s="37">
        <v>119.23146560972523</v>
      </c>
      <c r="C58" s="37">
        <v>132.66351851636017</v>
      </c>
      <c r="D58" s="37">
        <v>113.10532409837579</v>
      </c>
      <c r="E58" s="37">
        <v>109.93053477104986</v>
      </c>
      <c r="F58" s="37">
        <v>108.44163682489919</v>
      </c>
      <c r="G58" s="37">
        <v>111.2592003737939</v>
      </c>
      <c r="H58" s="37">
        <v>113.08523544867771</v>
      </c>
      <c r="I58" s="37">
        <v>104.81672823467345</v>
      </c>
      <c r="J58" s="37">
        <v>110.27243350056075</v>
      </c>
      <c r="K58" s="37">
        <v>121.54933407233717</v>
      </c>
      <c r="L58" s="37">
        <v>114.1312726783419</v>
      </c>
      <c r="M58" s="37">
        <v>109.04429395461524</v>
      </c>
      <c r="N58" s="37">
        <v>113.5737843276298</v>
      </c>
      <c r="O58" s="37">
        <v>114.2493769904342</v>
      </c>
      <c r="P58" s="37">
        <v>124.54953932263945</v>
      </c>
      <c r="Q58" s="37">
        <v>121.87238814958779</v>
      </c>
      <c r="R58" s="37">
        <v>111.0046993120264</v>
      </c>
      <c r="S58" s="37">
        <v>116.41690866566324</v>
      </c>
      <c r="T58" s="37">
        <v>114.31032551013688</v>
      </c>
      <c r="U58" s="34"/>
      <c r="V58" s="36">
        <v>42767</v>
      </c>
      <c r="W58" s="37">
        <f t="shared" si="0"/>
        <v>5.8422783538586458</v>
      </c>
      <c r="X58" s="37">
        <f t="shared" si="1"/>
        <v>-14.469260197190593</v>
      </c>
      <c r="Y58" s="37">
        <f t="shared" si="2"/>
        <v>4.0122744364117437</v>
      </c>
      <c r="Z58" s="37">
        <f t="shared" si="3"/>
        <v>7.2006585621886074</v>
      </c>
      <c r="AA58" s="37">
        <f t="shared" si="4"/>
        <v>4.5903698805631592</v>
      </c>
      <c r="AB58" s="37">
        <f t="shared" si="5"/>
        <v>5.3631053824398975</v>
      </c>
      <c r="AC58" s="37">
        <f t="shared" si="6"/>
        <v>7.1492375500129981</v>
      </c>
      <c r="AD58" s="37">
        <f t="shared" si="7"/>
        <v>3.5318822873925342</v>
      </c>
      <c r="AE58" s="37">
        <f t="shared" si="8"/>
        <v>5.8287885248570888</v>
      </c>
      <c r="AF58" s="37">
        <f t="shared" si="9"/>
        <v>7.1603418338792864</v>
      </c>
      <c r="AG58" s="37">
        <f t="shared" si="10"/>
        <v>4.1129371791523539</v>
      </c>
      <c r="AH58" s="37">
        <f t="shared" si="11"/>
        <v>7.4832572016937178</v>
      </c>
      <c r="AI58" s="37">
        <f t="shared" si="12"/>
        <v>2.1449063015846974</v>
      </c>
      <c r="AJ58" s="37">
        <f t="shared" si="13"/>
        <v>4.3119433013041828</v>
      </c>
      <c r="AK58" s="37">
        <f t="shared" si="14"/>
        <v>1.4214884138788619</v>
      </c>
      <c r="AL58" s="37">
        <f t="shared" si="15"/>
        <v>1.8817279038728714</v>
      </c>
      <c r="AM58" s="37">
        <f t="shared" si="16"/>
        <v>6.4008085341395997</v>
      </c>
      <c r="AN58" s="37">
        <f t="shared" si="17"/>
        <v>3.271634994603275</v>
      </c>
      <c r="AO58" s="37">
        <f t="shared" si="18"/>
        <v>4.4573410553861521</v>
      </c>
      <c r="AP58" s="34"/>
      <c r="AQ58" s="34"/>
      <c r="AR58" s="74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M58" s="74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</row>
    <row r="59" spans="1:84" s="76" customFormat="1" ht="21" x14ac:dyDescent="0.45">
      <c r="A59" s="36">
        <v>42795</v>
      </c>
      <c r="B59" s="37">
        <v>125.29549300192276</v>
      </c>
      <c r="C59" s="37">
        <v>143.17457010794294</v>
      </c>
      <c r="D59" s="37">
        <v>119.63958012511705</v>
      </c>
      <c r="E59" s="37">
        <v>115.81246963108426</v>
      </c>
      <c r="F59" s="37">
        <v>103.97657518724887</v>
      </c>
      <c r="G59" s="37">
        <v>112.68720029312315</v>
      </c>
      <c r="H59" s="37">
        <v>116.56398295732632</v>
      </c>
      <c r="I59" s="37">
        <v>115.92265924114048</v>
      </c>
      <c r="J59" s="37">
        <v>116.90880071941889</v>
      </c>
      <c r="K59" s="37">
        <v>124.74059513289956</v>
      </c>
      <c r="L59" s="37">
        <v>115.40999169083997</v>
      </c>
      <c r="M59" s="37">
        <v>114.63345715875998</v>
      </c>
      <c r="N59" s="37">
        <v>120.43705824214334</v>
      </c>
      <c r="O59" s="37">
        <v>114.70747378125441</v>
      </c>
      <c r="P59" s="37">
        <v>125.62178889298561</v>
      </c>
      <c r="Q59" s="37">
        <v>126.67650025362238</v>
      </c>
      <c r="R59" s="37">
        <v>121.15051889357419</v>
      </c>
      <c r="S59" s="37">
        <v>117.85037323376712</v>
      </c>
      <c r="T59" s="37">
        <v>118.08047550337146</v>
      </c>
      <c r="U59" s="34"/>
      <c r="V59" s="36">
        <v>42795</v>
      </c>
      <c r="W59" s="37">
        <f t="shared" si="0"/>
        <v>4.2891094070301108</v>
      </c>
      <c r="X59" s="37">
        <f t="shared" si="1"/>
        <v>-8.4408416767418117</v>
      </c>
      <c r="Y59" s="37">
        <f t="shared" si="2"/>
        <v>7.0315147836097509</v>
      </c>
      <c r="Z59" s="37">
        <f t="shared" si="3"/>
        <v>6.5253634898680986</v>
      </c>
      <c r="AA59" s="37">
        <f t="shared" si="4"/>
        <v>3.5440348907426369</v>
      </c>
      <c r="AB59" s="37">
        <f t="shared" si="5"/>
        <v>3.6981566424984607</v>
      </c>
      <c r="AC59" s="37">
        <f t="shared" si="6"/>
        <v>8.0647491734607399</v>
      </c>
      <c r="AD59" s="37">
        <f t="shared" si="7"/>
        <v>0.99517144208792274</v>
      </c>
      <c r="AE59" s="37">
        <f t="shared" si="8"/>
        <v>10.467876512336275</v>
      </c>
      <c r="AF59" s="37">
        <f t="shared" si="9"/>
        <v>-0.10056211573645157</v>
      </c>
      <c r="AG59" s="37">
        <f t="shared" si="10"/>
        <v>3.9974368255544732</v>
      </c>
      <c r="AH59" s="37">
        <f t="shared" si="11"/>
        <v>10.056520833405955</v>
      </c>
      <c r="AI59" s="37">
        <f t="shared" si="12"/>
        <v>4.0624940163166201</v>
      </c>
      <c r="AJ59" s="37">
        <f t="shared" si="13"/>
        <v>3.4526943003763364</v>
      </c>
      <c r="AK59" s="37">
        <f t="shared" si="14"/>
        <v>2.2880906420259777</v>
      </c>
      <c r="AL59" s="37">
        <f t="shared" si="15"/>
        <v>4.8286471633440584</v>
      </c>
      <c r="AM59" s="37">
        <f t="shared" si="16"/>
        <v>8.8530126835388643</v>
      </c>
      <c r="AN59" s="37">
        <f t="shared" si="17"/>
        <v>2.6216294155863267</v>
      </c>
      <c r="AO59" s="37">
        <f t="shared" si="18"/>
        <v>4.541136766362456</v>
      </c>
      <c r="AP59" s="34"/>
      <c r="AQ59" s="34"/>
      <c r="AR59" s="74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M59" s="74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</row>
    <row r="60" spans="1:84" s="76" customFormat="1" ht="21" x14ac:dyDescent="0.45">
      <c r="A60" s="36">
        <v>42826</v>
      </c>
      <c r="B60" s="37">
        <v>112.53056575174085</v>
      </c>
      <c r="C60" s="37">
        <v>116.55292670150902</v>
      </c>
      <c r="D60" s="37">
        <v>114.57717929892684</v>
      </c>
      <c r="E60" s="37">
        <v>110.04479108350459</v>
      </c>
      <c r="F60" s="37">
        <v>106.30490237898286</v>
      </c>
      <c r="G60" s="37">
        <v>112.65443284499362</v>
      </c>
      <c r="H60" s="37">
        <v>116.60169475965111</v>
      </c>
      <c r="I60" s="37">
        <v>125.02109606640873</v>
      </c>
      <c r="J60" s="37">
        <v>111.13876952832855</v>
      </c>
      <c r="K60" s="37">
        <v>126.22525846436011</v>
      </c>
      <c r="L60" s="37">
        <v>115.76930041444554</v>
      </c>
      <c r="M60" s="37">
        <v>117.06909379332645</v>
      </c>
      <c r="N60" s="37">
        <v>115.17346751528083</v>
      </c>
      <c r="O60" s="37">
        <v>113.63962805138763</v>
      </c>
      <c r="P60" s="37">
        <v>110.02670579718755</v>
      </c>
      <c r="Q60" s="37">
        <v>120.35690362331435</v>
      </c>
      <c r="R60" s="37">
        <v>116.05656926459676</v>
      </c>
      <c r="S60" s="37">
        <v>118.11721883548756</v>
      </c>
      <c r="T60" s="37">
        <v>114.68683042985387</v>
      </c>
      <c r="U60" s="34"/>
      <c r="V60" s="36">
        <v>42826</v>
      </c>
      <c r="W60" s="37">
        <f t="shared" si="0"/>
        <v>1.1903548572244063</v>
      </c>
      <c r="X60" s="37">
        <f t="shared" si="1"/>
        <v>-9.274119839411739</v>
      </c>
      <c r="Y60" s="37">
        <f t="shared" si="2"/>
        <v>0.34758161447039981</v>
      </c>
      <c r="Z60" s="37">
        <f t="shared" si="3"/>
        <v>-2.9547117438274881</v>
      </c>
      <c r="AA60" s="37">
        <f t="shared" si="4"/>
        <v>2.2597349588792781</v>
      </c>
      <c r="AB60" s="37">
        <f t="shared" si="5"/>
        <v>1.3685695378732561</v>
      </c>
      <c r="AC60" s="37">
        <f t="shared" si="6"/>
        <v>3.9718906499465447</v>
      </c>
      <c r="AD60" s="37">
        <f t="shared" si="7"/>
        <v>14.022358685267179</v>
      </c>
      <c r="AE60" s="37">
        <f t="shared" si="8"/>
        <v>2.0770435564382126</v>
      </c>
      <c r="AF60" s="37">
        <f t="shared" si="9"/>
        <v>7.9623802875939447</v>
      </c>
      <c r="AG60" s="37">
        <f t="shared" si="10"/>
        <v>3.5811710597875646</v>
      </c>
      <c r="AH60" s="37">
        <f t="shared" si="11"/>
        <v>4.8584710576144943</v>
      </c>
      <c r="AI60" s="37">
        <f t="shared" si="12"/>
        <v>-4.7589383566531751E-2</v>
      </c>
      <c r="AJ60" s="37">
        <f t="shared" si="13"/>
        <v>4.3843676815835408</v>
      </c>
      <c r="AK60" s="37">
        <f t="shared" si="14"/>
        <v>1.9276378734569732</v>
      </c>
      <c r="AL60" s="37">
        <f t="shared" si="15"/>
        <v>-0.86949798797269295</v>
      </c>
      <c r="AM60" s="37">
        <f t="shared" si="16"/>
        <v>2.5702451152731243</v>
      </c>
      <c r="AN60" s="37">
        <f t="shared" si="17"/>
        <v>2.5410068704029669</v>
      </c>
      <c r="AO60" s="37">
        <f t="shared" si="18"/>
        <v>2.1420601934685806</v>
      </c>
      <c r="AP60" s="34"/>
      <c r="AQ60" s="34"/>
      <c r="AR60" s="74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M60" s="74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</row>
    <row r="61" spans="1:84" s="76" customFormat="1" ht="21" x14ac:dyDescent="0.45">
      <c r="A61" s="36">
        <v>42856</v>
      </c>
      <c r="B61" s="37">
        <v>107.46104114815569</v>
      </c>
      <c r="C61" s="37">
        <v>178.30068149683336</v>
      </c>
      <c r="D61" s="37">
        <v>112.78398630498921</v>
      </c>
      <c r="E61" s="37">
        <v>107.68778331720878</v>
      </c>
      <c r="F61" s="37">
        <v>111.51919663690913</v>
      </c>
      <c r="G61" s="37">
        <v>110.69167615526153</v>
      </c>
      <c r="H61" s="37">
        <v>114.44327659889098</v>
      </c>
      <c r="I61" s="37">
        <v>119.15516193336218</v>
      </c>
      <c r="J61" s="37">
        <v>114.55916180286118</v>
      </c>
      <c r="K61" s="37">
        <v>123.83305006881274</v>
      </c>
      <c r="L61" s="37">
        <v>115.89669581373624</v>
      </c>
      <c r="M61" s="37">
        <v>110.78183447965222</v>
      </c>
      <c r="N61" s="37">
        <v>112.20992389160664</v>
      </c>
      <c r="O61" s="37">
        <v>113.03992329196767</v>
      </c>
      <c r="P61" s="37">
        <v>102.78022125454467</v>
      </c>
      <c r="Q61" s="37">
        <v>132.57351274472248</v>
      </c>
      <c r="R61" s="37">
        <v>118.15734882111616</v>
      </c>
      <c r="S61" s="37">
        <v>116.25774645514817</v>
      </c>
      <c r="T61" s="37">
        <v>113.71893961517662</v>
      </c>
      <c r="U61" s="34"/>
      <c r="V61" s="36">
        <v>42856</v>
      </c>
      <c r="W61" s="37">
        <f t="shared" si="0"/>
        <v>2.4690784289487198</v>
      </c>
      <c r="X61" s="37">
        <f t="shared" si="1"/>
        <v>43.635507950010805</v>
      </c>
      <c r="Y61" s="37">
        <f t="shared" si="2"/>
        <v>-1.146624553492714</v>
      </c>
      <c r="Z61" s="37">
        <f t="shared" si="3"/>
        <v>-1.0827401772522762</v>
      </c>
      <c r="AA61" s="37">
        <f t="shared" si="4"/>
        <v>2.5177431550265936</v>
      </c>
      <c r="AB61" s="37">
        <f t="shared" si="5"/>
        <v>0.66238846647274841</v>
      </c>
      <c r="AC61" s="37">
        <f t="shared" si="6"/>
        <v>0.83624918928344982</v>
      </c>
      <c r="AD61" s="37">
        <f t="shared" si="7"/>
        <v>2.4670105257713431</v>
      </c>
      <c r="AE61" s="37">
        <f t="shared" si="8"/>
        <v>2.1758162430845545</v>
      </c>
      <c r="AF61" s="37">
        <f t="shared" si="9"/>
        <v>6.206239802981429</v>
      </c>
      <c r="AG61" s="37">
        <f t="shared" si="10"/>
        <v>3.388858953418719</v>
      </c>
      <c r="AH61" s="37">
        <f t="shared" si="11"/>
        <v>4.9593194212336584</v>
      </c>
      <c r="AI61" s="37">
        <f t="shared" si="12"/>
        <v>1.7388246072040516</v>
      </c>
      <c r="AJ61" s="37">
        <f t="shared" si="13"/>
        <v>3.2278820481397759</v>
      </c>
      <c r="AK61" s="37">
        <f t="shared" si="14"/>
        <v>1.8978608565588075</v>
      </c>
      <c r="AL61" s="37">
        <f t="shared" si="15"/>
        <v>11.40535000556811</v>
      </c>
      <c r="AM61" s="37">
        <f t="shared" si="16"/>
        <v>4.1460740516601362</v>
      </c>
      <c r="AN61" s="37">
        <f t="shared" si="17"/>
        <v>2.3369769167035344</v>
      </c>
      <c r="AO61" s="37">
        <f t="shared" si="18"/>
        <v>2.343752027379395</v>
      </c>
      <c r="AP61" s="34"/>
      <c r="AQ61" s="34"/>
      <c r="AR61" s="74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M61" s="74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</row>
    <row r="62" spans="1:84" s="76" customFormat="1" ht="21" x14ac:dyDescent="0.45">
      <c r="A62" s="36">
        <v>42887</v>
      </c>
      <c r="B62" s="37">
        <v>103.43585862768956</v>
      </c>
      <c r="C62" s="37">
        <v>83.056578924740151</v>
      </c>
      <c r="D62" s="37">
        <v>110.50570882386113</v>
      </c>
      <c r="E62" s="37">
        <v>117.00939057849433</v>
      </c>
      <c r="F62" s="37">
        <v>107.86176280339136</v>
      </c>
      <c r="G62" s="37">
        <v>109.84564477847424</v>
      </c>
      <c r="H62" s="37">
        <v>112.11830623013853</v>
      </c>
      <c r="I62" s="37">
        <v>120.38766699391446</v>
      </c>
      <c r="J62" s="37">
        <v>115.0717814809602</v>
      </c>
      <c r="K62" s="37">
        <v>123.79131678610779</v>
      </c>
      <c r="L62" s="37">
        <v>116.04725979043586</v>
      </c>
      <c r="M62" s="37">
        <v>106.15893553042662</v>
      </c>
      <c r="N62" s="37">
        <v>108.6600914212523</v>
      </c>
      <c r="O62" s="37">
        <v>113.30744765593036</v>
      </c>
      <c r="P62" s="37">
        <v>102.80644347678663</v>
      </c>
      <c r="Q62" s="37">
        <v>126.08285103601968</v>
      </c>
      <c r="R62" s="37">
        <v>116.34454224809478</v>
      </c>
      <c r="S62" s="37">
        <v>116.17785591667716</v>
      </c>
      <c r="T62" s="37">
        <v>111.64283147748425</v>
      </c>
      <c r="U62" s="34"/>
      <c r="V62" s="36">
        <v>42887</v>
      </c>
      <c r="W62" s="37">
        <f t="shared" si="0"/>
        <v>3.9191334742208426</v>
      </c>
      <c r="X62" s="37">
        <f t="shared" si="1"/>
        <v>-48.557837608885343</v>
      </c>
      <c r="Y62" s="37">
        <f t="shared" si="2"/>
        <v>4.7866736629920155</v>
      </c>
      <c r="Z62" s="37">
        <f t="shared" si="3"/>
        <v>13.485907822039906</v>
      </c>
      <c r="AA62" s="37">
        <f t="shared" si="4"/>
        <v>3.9746366937713162</v>
      </c>
      <c r="AB62" s="37">
        <f t="shared" si="5"/>
        <v>1.7950577785422581</v>
      </c>
      <c r="AC62" s="37">
        <f t="shared" si="6"/>
        <v>2.8996580677008268</v>
      </c>
      <c r="AD62" s="37">
        <f t="shared" si="7"/>
        <v>7.7413296881577764</v>
      </c>
      <c r="AE62" s="37">
        <f t="shared" si="8"/>
        <v>4.4416304410897993</v>
      </c>
      <c r="AF62" s="37">
        <f t="shared" si="9"/>
        <v>-0.12506733866982245</v>
      </c>
      <c r="AG62" s="37">
        <f t="shared" si="10"/>
        <v>3.6410753956460269</v>
      </c>
      <c r="AH62" s="37">
        <f t="shared" si="11"/>
        <v>5.4645799687906162</v>
      </c>
      <c r="AI62" s="37">
        <f t="shared" si="12"/>
        <v>3.5086785277624699</v>
      </c>
      <c r="AJ62" s="37">
        <f t="shared" si="13"/>
        <v>3.289977948079553</v>
      </c>
      <c r="AK62" s="37">
        <f t="shared" si="14"/>
        <v>1.6305803061273991</v>
      </c>
      <c r="AL62" s="37">
        <f t="shared" si="15"/>
        <v>2.4810254476541616</v>
      </c>
      <c r="AM62" s="37">
        <f t="shared" si="16"/>
        <v>2.3746363273687336</v>
      </c>
      <c r="AN62" s="37">
        <f t="shared" si="17"/>
        <v>4.8423706885849498</v>
      </c>
      <c r="AO62" s="37">
        <f t="shared" si="18"/>
        <v>2.9982331792877375</v>
      </c>
      <c r="AP62" s="34"/>
      <c r="AQ62" s="34"/>
      <c r="AR62" s="74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M62" s="74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</row>
    <row r="63" spans="1:84" s="76" customFormat="1" ht="21" x14ac:dyDescent="0.45">
      <c r="A63" s="36">
        <v>42917</v>
      </c>
      <c r="B63" s="37">
        <v>103.49469724022472</v>
      </c>
      <c r="C63" s="37">
        <v>60.779311072159835</v>
      </c>
      <c r="D63" s="37">
        <v>113.49052032609225</v>
      </c>
      <c r="E63" s="37">
        <v>118.33793632059781</v>
      </c>
      <c r="F63" s="37">
        <v>115.82164617884429</v>
      </c>
      <c r="G63" s="37">
        <v>111.59456292198315</v>
      </c>
      <c r="H63" s="37">
        <v>111.44979434146381</v>
      </c>
      <c r="I63" s="37">
        <v>131.41757351283471</v>
      </c>
      <c r="J63" s="37">
        <v>117.33094381666979</v>
      </c>
      <c r="K63" s="37">
        <v>125.83867677269076</v>
      </c>
      <c r="L63" s="37">
        <v>116.79402598158967</v>
      </c>
      <c r="M63" s="37">
        <v>110.42409106536422</v>
      </c>
      <c r="N63" s="37">
        <v>107.5838523314887</v>
      </c>
      <c r="O63" s="37">
        <v>113.936893038992</v>
      </c>
      <c r="P63" s="37">
        <v>111.91258859367028</v>
      </c>
      <c r="Q63" s="37">
        <v>128.74718086842105</v>
      </c>
      <c r="R63" s="37">
        <v>115.98427606541371</v>
      </c>
      <c r="S63" s="37">
        <v>117.36930723930631</v>
      </c>
      <c r="T63" s="37">
        <v>113.83767749325158</v>
      </c>
      <c r="U63" s="34"/>
      <c r="V63" s="36">
        <v>42917</v>
      </c>
      <c r="W63" s="37">
        <f t="shared" si="0"/>
        <v>4.3854088386550387</v>
      </c>
      <c r="X63" s="37">
        <f t="shared" si="1"/>
        <v>-51.23912514217448</v>
      </c>
      <c r="Y63" s="37">
        <f t="shared" si="2"/>
        <v>4.5839880813521603</v>
      </c>
      <c r="Z63" s="37">
        <f t="shared" si="3"/>
        <v>12.070394608322133</v>
      </c>
      <c r="AA63" s="37">
        <f t="shared" si="4"/>
        <v>8.8550935640316908</v>
      </c>
      <c r="AB63" s="37">
        <f t="shared" si="5"/>
        <v>3.4315151695822266</v>
      </c>
      <c r="AC63" s="37">
        <f t="shared" si="6"/>
        <v>3.0793256249156116</v>
      </c>
      <c r="AD63" s="37">
        <f t="shared" si="7"/>
        <v>4.4755935303468135</v>
      </c>
      <c r="AE63" s="37">
        <f t="shared" si="8"/>
        <v>8.0975963586310797</v>
      </c>
      <c r="AF63" s="37">
        <f t="shared" si="9"/>
        <v>7.7247499445867192</v>
      </c>
      <c r="AG63" s="37">
        <f t="shared" si="10"/>
        <v>4.0019012774456826</v>
      </c>
      <c r="AH63" s="37">
        <f t="shared" si="11"/>
        <v>5.2541512239820918</v>
      </c>
      <c r="AI63" s="37">
        <f t="shared" si="12"/>
        <v>3.0661334819481283</v>
      </c>
      <c r="AJ63" s="37">
        <f t="shared" si="13"/>
        <v>3.9558154246399653</v>
      </c>
      <c r="AK63" s="37">
        <f t="shared" si="14"/>
        <v>1.4182006971652044</v>
      </c>
      <c r="AL63" s="37">
        <f t="shared" si="15"/>
        <v>-1.8013030294569603</v>
      </c>
      <c r="AM63" s="37">
        <f t="shared" si="16"/>
        <v>3.806078859523538</v>
      </c>
      <c r="AN63" s="37">
        <f t="shared" si="17"/>
        <v>6.5379537185908987</v>
      </c>
      <c r="AO63" s="37">
        <f t="shared" si="18"/>
        <v>4.1045797661332983</v>
      </c>
      <c r="AP63" s="34"/>
      <c r="AQ63" s="34"/>
      <c r="AR63" s="74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M63" s="74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</row>
    <row r="64" spans="1:84" s="76" customFormat="1" ht="21" x14ac:dyDescent="0.45">
      <c r="A64" s="36">
        <v>42948</v>
      </c>
      <c r="B64" s="37">
        <v>106.77087889390738</v>
      </c>
      <c r="C64" s="37">
        <v>65.151410385921224</v>
      </c>
      <c r="D64" s="37">
        <v>109.23800085391964</v>
      </c>
      <c r="E64" s="37">
        <v>118.87994026888455</v>
      </c>
      <c r="F64" s="37">
        <v>121.78663249576257</v>
      </c>
      <c r="G64" s="37">
        <v>113.94347911675476</v>
      </c>
      <c r="H64" s="37">
        <v>113.23258646853765</v>
      </c>
      <c r="I64" s="37">
        <v>120.00632219000812</v>
      </c>
      <c r="J64" s="37">
        <v>115.4934921454382</v>
      </c>
      <c r="K64" s="37">
        <v>122.51096659368464</v>
      </c>
      <c r="L64" s="37">
        <v>117.18893155035693</v>
      </c>
      <c r="M64" s="37">
        <v>108.20896545920979</v>
      </c>
      <c r="N64" s="37">
        <v>106.48007356813919</v>
      </c>
      <c r="O64" s="37">
        <v>114.02308021801834</v>
      </c>
      <c r="P64" s="37">
        <v>112.55832845147597</v>
      </c>
      <c r="Q64" s="37">
        <v>130.64703601529237</v>
      </c>
      <c r="R64" s="37">
        <v>115.7580562722718</v>
      </c>
      <c r="S64" s="37">
        <v>117.19243861145593</v>
      </c>
      <c r="T64" s="37">
        <v>113.89816630618004</v>
      </c>
      <c r="U64" s="34"/>
      <c r="V64" s="36">
        <v>42948</v>
      </c>
      <c r="W64" s="37">
        <f t="shared" si="0"/>
        <v>2.2977052596270937</v>
      </c>
      <c r="X64" s="37">
        <f t="shared" si="1"/>
        <v>-57.05379091639881</v>
      </c>
      <c r="Y64" s="37">
        <f t="shared" si="2"/>
        <v>2.868171844286266</v>
      </c>
      <c r="Z64" s="37">
        <f t="shared" si="3"/>
        <v>8.8827567452576233</v>
      </c>
      <c r="AA64" s="37">
        <f t="shared" si="4"/>
        <v>10.105456690427303</v>
      </c>
      <c r="AB64" s="37">
        <f t="shared" si="5"/>
        <v>3.6121088040434159</v>
      </c>
      <c r="AC64" s="37">
        <f t="shared" si="6"/>
        <v>1.8673259597931917</v>
      </c>
      <c r="AD64" s="37">
        <f t="shared" si="7"/>
        <v>5.7425548345031387</v>
      </c>
      <c r="AE64" s="37">
        <f t="shared" si="8"/>
        <v>5.2644183820440844</v>
      </c>
      <c r="AF64" s="37">
        <f t="shared" si="9"/>
        <v>6.7078820922164653</v>
      </c>
      <c r="AG64" s="37">
        <f t="shared" si="10"/>
        <v>3.9686350605984302</v>
      </c>
      <c r="AH64" s="37">
        <f t="shared" si="11"/>
        <v>3.995083453848963</v>
      </c>
      <c r="AI64" s="37">
        <f t="shared" si="12"/>
        <v>2.7746373947639142</v>
      </c>
      <c r="AJ64" s="37">
        <f t="shared" si="13"/>
        <v>4.1385419229902851</v>
      </c>
      <c r="AK64" s="37">
        <f t="shared" si="14"/>
        <v>1.4551999124924322</v>
      </c>
      <c r="AL64" s="37">
        <f t="shared" si="15"/>
        <v>1.0809270351194016</v>
      </c>
      <c r="AM64" s="37">
        <f t="shared" si="16"/>
        <v>0.46024294782594666</v>
      </c>
      <c r="AN64" s="37">
        <f t="shared" si="17"/>
        <v>4.3842084787477802</v>
      </c>
      <c r="AO64" s="37">
        <f t="shared" si="18"/>
        <v>3.1554235738556287</v>
      </c>
      <c r="AP64" s="34"/>
      <c r="AQ64" s="34"/>
      <c r="AR64" s="74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M64" s="74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</row>
    <row r="65" spans="1:84" s="76" customFormat="1" ht="21" x14ac:dyDescent="0.45">
      <c r="A65" s="36">
        <v>42979</v>
      </c>
      <c r="B65" s="37">
        <v>103.90711364914256</v>
      </c>
      <c r="C65" s="37">
        <v>63.571064525490485</v>
      </c>
      <c r="D65" s="37">
        <v>106.49658874952506</v>
      </c>
      <c r="E65" s="37">
        <v>117.14476039533631</v>
      </c>
      <c r="F65" s="37">
        <v>114.87251982663442</v>
      </c>
      <c r="G65" s="37">
        <v>114.8529750972005</v>
      </c>
      <c r="H65" s="37">
        <v>112.22023428108174</v>
      </c>
      <c r="I65" s="37">
        <v>115.36413910623163</v>
      </c>
      <c r="J65" s="37">
        <v>111.73547698654019</v>
      </c>
      <c r="K65" s="37">
        <v>126.4288049293111</v>
      </c>
      <c r="L65" s="37">
        <v>117.23229159817903</v>
      </c>
      <c r="M65" s="37">
        <v>103.62409841188922</v>
      </c>
      <c r="N65" s="37">
        <v>109.31923542497034</v>
      </c>
      <c r="O65" s="37">
        <v>113.54700945706087</v>
      </c>
      <c r="P65" s="37">
        <v>104.69614235518195</v>
      </c>
      <c r="Q65" s="37">
        <v>125.78331210638093</v>
      </c>
      <c r="R65" s="37">
        <v>111.5525690642166</v>
      </c>
      <c r="S65" s="37">
        <v>116.70694662913165</v>
      </c>
      <c r="T65" s="37">
        <v>112.06495878315219</v>
      </c>
      <c r="U65" s="34"/>
      <c r="V65" s="36">
        <v>42979</v>
      </c>
      <c r="W65" s="37">
        <f t="shared" si="0"/>
        <v>3.7246869440132713</v>
      </c>
      <c r="X65" s="37">
        <f t="shared" si="1"/>
        <v>-49.73935276144239</v>
      </c>
      <c r="Y65" s="37">
        <f t="shared" si="2"/>
        <v>3.2485422605434735</v>
      </c>
      <c r="Z65" s="37">
        <f t="shared" si="3"/>
        <v>0.64469511570339932</v>
      </c>
      <c r="AA65" s="37">
        <f t="shared" si="4"/>
        <v>7.519140006779665</v>
      </c>
      <c r="AB65" s="37">
        <f t="shared" si="5"/>
        <v>3.1101523335169929</v>
      </c>
      <c r="AC65" s="37">
        <f t="shared" si="6"/>
        <v>-0.52777677520691668</v>
      </c>
      <c r="AD65" s="37">
        <f t="shared" si="7"/>
        <v>2.7035289729978587</v>
      </c>
      <c r="AE65" s="37">
        <f t="shared" si="8"/>
        <v>-1.4447880911812234</v>
      </c>
      <c r="AF65" s="37">
        <f t="shared" si="9"/>
        <v>-3.8192838681074761</v>
      </c>
      <c r="AG65" s="37">
        <f t="shared" si="10"/>
        <v>3.7747957368955269</v>
      </c>
      <c r="AH65" s="37">
        <f t="shared" si="11"/>
        <v>2.9988284612361866</v>
      </c>
      <c r="AI65" s="37">
        <f t="shared" si="12"/>
        <v>2.8566408581547194</v>
      </c>
      <c r="AJ65" s="37">
        <f t="shared" si="13"/>
        <v>2.8230905099796217</v>
      </c>
      <c r="AK65" s="37">
        <f t="shared" si="14"/>
        <v>0.55216221898470508</v>
      </c>
      <c r="AL65" s="37">
        <f t="shared" si="15"/>
        <v>2.841168942707256</v>
      </c>
      <c r="AM65" s="37">
        <f t="shared" si="16"/>
        <v>1.554026985534847</v>
      </c>
      <c r="AN65" s="37">
        <f t="shared" si="17"/>
        <v>2.0753507726153089</v>
      </c>
      <c r="AO65" s="37">
        <f t="shared" si="18"/>
        <v>2.0619358328455348</v>
      </c>
      <c r="AP65" s="34"/>
      <c r="AQ65" s="34"/>
      <c r="AR65" s="74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M65" s="74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</row>
    <row r="66" spans="1:84" s="76" customFormat="1" ht="21" x14ac:dyDescent="0.45">
      <c r="A66" s="36">
        <v>43009</v>
      </c>
      <c r="B66" s="37">
        <v>101.75412454033636</v>
      </c>
      <c r="C66" s="37">
        <v>62.65004737125264</v>
      </c>
      <c r="D66" s="37">
        <v>108.81760752927279</v>
      </c>
      <c r="E66" s="37">
        <v>123.99523707438431</v>
      </c>
      <c r="F66" s="37">
        <v>114.62740032829782</v>
      </c>
      <c r="G66" s="37">
        <v>116.97479476778112</v>
      </c>
      <c r="H66" s="37">
        <v>115.62764955298898</v>
      </c>
      <c r="I66" s="37">
        <v>125.03519913069695</v>
      </c>
      <c r="J66" s="37">
        <v>120.02912937368026</v>
      </c>
      <c r="K66" s="37">
        <v>125.69783133469623</v>
      </c>
      <c r="L66" s="37">
        <v>118.5747779787886</v>
      </c>
      <c r="M66" s="37">
        <v>113.90445933642729</v>
      </c>
      <c r="N66" s="37">
        <v>115.20491916495872</v>
      </c>
      <c r="O66" s="37">
        <v>113.06835201559326</v>
      </c>
      <c r="P66" s="37">
        <v>89.661618915931086</v>
      </c>
      <c r="Q66" s="37">
        <v>128.64045538138845</v>
      </c>
      <c r="R66" s="37">
        <v>115.60303769597216</v>
      </c>
      <c r="S66" s="37">
        <v>119.02081477425418</v>
      </c>
      <c r="T66" s="37">
        <v>113.61122770216443</v>
      </c>
      <c r="U66" s="34"/>
      <c r="V66" s="36">
        <v>43009</v>
      </c>
      <c r="W66" s="37">
        <f t="shared" si="0"/>
        <v>4.3656198330802169</v>
      </c>
      <c r="X66" s="37">
        <f t="shared" si="1"/>
        <v>-46.816473855119668</v>
      </c>
      <c r="Y66" s="37">
        <f t="shared" si="2"/>
        <v>2.212093860350862</v>
      </c>
      <c r="Z66" s="37">
        <f t="shared" si="3"/>
        <v>11.903388608020336</v>
      </c>
      <c r="AA66" s="37">
        <f t="shared" si="4"/>
        <v>-2.4903336658680217</v>
      </c>
      <c r="AB66" s="37">
        <f t="shared" si="5"/>
        <v>3.3917357683714613</v>
      </c>
      <c r="AC66" s="37">
        <f t="shared" si="6"/>
        <v>0.69327086398239146</v>
      </c>
      <c r="AD66" s="37">
        <f t="shared" si="7"/>
        <v>0.28670355897608601</v>
      </c>
      <c r="AE66" s="37">
        <f t="shared" si="8"/>
        <v>9.9897349444899533</v>
      </c>
      <c r="AF66" s="37">
        <f t="shared" si="9"/>
        <v>4.1272552880053439</v>
      </c>
      <c r="AG66" s="37">
        <f t="shared" si="10"/>
        <v>3.8296555366633953</v>
      </c>
      <c r="AH66" s="37">
        <f t="shared" si="11"/>
        <v>4.9735822769428211</v>
      </c>
      <c r="AI66" s="37">
        <f t="shared" si="12"/>
        <v>3.0627472071399495</v>
      </c>
      <c r="AJ66" s="37">
        <f t="shared" si="13"/>
        <v>2.0723763441408636</v>
      </c>
      <c r="AK66" s="37">
        <f t="shared" si="14"/>
        <v>-0.51582807495385907</v>
      </c>
      <c r="AL66" s="37">
        <f t="shared" si="15"/>
        <v>4.3666028628609297</v>
      </c>
      <c r="AM66" s="37">
        <f t="shared" si="16"/>
        <v>3.7029989898548052</v>
      </c>
      <c r="AN66" s="37">
        <f t="shared" si="17"/>
        <v>4.0356486946579366</v>
      </c>
      <c r="AO66" s="37">
        <f t="shared" si="18"/>
        <v>2.8805185884999389</v>
      </c>
      <c r="AP66" s="34"/>
      <c r="AQ66" s="34"/>
      <c r="AR66" s="74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M66" s="74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</row>
    <row r="67" spans="1:84" s="76" customFormat="1" ht="21" x14ac:dyDescent="0.45">
      <c r="A67" s="36">
        <v>43040</v>
      </c>
      <c r="B67" s="37">
        <v>109.69558377996002</v>
      </c>
      <c r="C67" s="37">
        <v>59.777631408504242</v>
      </c>
      <c r="D67" s="37">
        <v>118.5623047614539</v>
      </c>
      <c r="E67" s="37">
        <v>125.5431962819105</v>
      </c>
      <c r="F67" s="37">
        <v>118.65702245423981</v>
      </c>
      <c r="G67" s="37">
        <v>120.61028934104425</v>
      </c>
      <c r="H67" s="37">
        <v>118.54535508675626</v>
      </c>
      <c r="I67" s="37">
        <v>122.31587920031903</v>
      </c>
      <c r="J67" s="37">
        <v>115.3639195667797</v>
      </c>
      <c r="K67" s="37">
        <v>127.57535824047091</v>
      </c>
      <c r="L67" s="37">
        <v>119.14428101376663</v>
      </c>
      <c r="M67" s="37">
        <v>117.21166552889731</v>
      </c>
      <c r="N67" s="37">
        <v>123.39862768537343</v>
      </c>
      <c r="O67" s="37">
        <v>113.43286072945362</v>
      </c>
      <c r="P67" s="37">
        <v>86.975094227851784</v>
      </c>
      <c r="Q67" s="37">
        <v>125.00567956246749</v>
      </c>
      <c r="R67" s="37">
        <v>110.8881796093963</v>
      </c>
      <c r="S67" s="37">
        <v>124.31389327653673</v>
      </c>
      <c r="T67" s="37">
        <v>116.91942862336225</v>
      </c>
      <c r="U67" s="34"/>
      <c r="V67" s="36">
        <v>43040</v>
      </c>
      <c r="W67" s="37">
        <f t="shared" si="0"/>
        <v>2.0468536798870645</v>
      </c>
      <c r="X67" s="37">
        <f t="shared" si="1"/>
        <v>-55.58925011915494</v>
      </c>
      <c r="Y67" s="37">
        <f t="shared" si="2"/>
        <v>4.4853605777822452</v>
      </c>
      <c r="Z67" s="37">
        <f t="shared" si="3"/>
        <v>2.7021562422133343</v>
      </c>
      <c r="AA67" s="37">
        <f t="shared" si="4"/>
        <v>-4.5497155608300091</v>
      </c>
      <c r="AB67" s="37">
        <f t="shared" si="5"/>
        <v>2.6113389837025665</v>
      </c>
      <c r="AC67" s="37">
        <f t="shared" si="6"/>
        <v>-0.70452155192525368</v>
      </c>
      <c r="AD67" s="37">
        <f t="shared" si="7"/>
        <v>3.4785584623645605</v>
      </c>
      <c r="AE67" s="37">
        <f t="shared" si="8"/>
        <v>0.66575526290802145</v>
      </c>
      <c r="AF67" s="37">
        <f t="shared" si="9"/>
        <v>-3.4423722184143628</v>
      </c>
      <c r="AG67" s="37">
        <f t="shared" si="10"/>
        <v>3.6002474107713454</v>
      </c>
      <c r="AH67" s="37">
        <f t="shared" si="11"/>
        <v>2.8656790712671807</v>
      </c>
      <c r="AI67" s="37">
        <f t="shared" si="12"/>
        <v>6.8026730486494813</v>
      </c>
      <c r="AJ67" s="37">
        <f t="shared" si="13"/>
        <v>1.5221298254436704</v>
      </c>
      <c r="AK67" s="37">
        <f t="shared" si="14"/>
        <v>-0.78035369340062744</v>
      </c>
      <c r="AL67" s="37">
        <f t="shared" si="15"/>
        <v>2.6601949321197083</v>
      </c>
      <c r="AM67" s="37">
        <f t="shared" si="16"/>
        <v>-1.1893123573847362</v>
      </c>
      <c r="AN67" s="37">
        <f t="shared" si="17"/>
        <v>6.5339295899999428</v>
      </c>
      <c r="AO67" s="37">
        <f t="shared" si="18"/>
        <v>1.6710168145131092</v>
      </c>
      <c r="AP67" s="34"/>
      <c r="AQ67" s="34"/>
      <c r="AR67" s="74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M67" s="74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</row>
    <row r="68" spans="1:84" s="76" customFormat="1" ht="21" x14ac:dyDescent="0.45">
      <c r="A68" s="38">
        <v>43070</v>
      </c>
      <c r="B68" s="39">
        <v>114.77919343609101</v>
      </c>
      <c r="C68" s="39">
        <v>62.132206102670324</v>
      </c>
      <c r="D68" s="39">
        <v>121.34627982061062</v>
      </c>
      <c r="E68" s="39">
        <v>125.66970165962908</v>
      </c>
      <c r="F68" s="39">
        <v>114.58676390767613</v>
      </c>
      <c r="G68" s="39">
        <v>121.83601030543919</v>
      </c>
      <c r="H68" s="39">
        <v>125.20056546939537</v>
      </c>
      <c r="I68" s="39">
        <v>147.81450394773137</v>
      </c>
      <c r="J68" s="39">
        <v>150.69302600971227</v>
      </c>
      <c r="K68" s="39">
        <v>140.59268519834265</v>
      </c>
      <c r="L68" s="39">
        <v>120.52805964990793</v>
      </c>
      <c r="M68" s="39">
        <v>128.56669157301243</v>
      </c>
      <c r="N68" s="39">
        <v>134.74164906248524</v>
      </c>
      <c r="O68" s="39">
        <v>116.0386316131485</v>
      </c>
      <c r="P68" s="39">
        <v>97.58777443854062</v>
      </c>
      <c r="Q68" s="39">
        <v>138.83645144516743</v>
      </c>
      <c r="R68" s="39">
        <v>108.94119555695484</v>
      </c>
      <c r="S68" s="39">
        <v>129.43491542993476</v>
      </c>
      <c r="T68" s="39">
        <v>122.62856914914444</v>
      </c>
      <c r="U68" s="34"/>
      <c r="V68" s="38">
        <v>43070</v>
      </c>
      <c r="W68" s="39">
        <f t="shared" si="0"/>
        <v>1.6402829912356225</v>
      </c>
      <c r="X68" s="39">
        <f t="shared" si="1"/>
        <v>-60.924485066391213</v>
      </c>
      <c r="Y68" s="39">
        <f t="shared" si="2"/>
        <v>-0.16122043753085791</v>
      </c>
      <c r="Z68" s="39">
        <f t="shared" si="3"/>
        <v>2.701003092248925</v>
      </c>
      <c r="AA68" s="39">
        <f t="shared" si="4"/>
        <v>-3.5122948743587727</v>
      </c>
      <c r="AB68" s="39">
        <f t="shared" si="5"/>
        <v>1.844092233556907</v>
      </c>
      <c r="AC68" s="39">
        <f t="shared" si="6"/>
        <v>-1.9557431358018391</v>
      </c>
      <c r="AD68" s="39">
        <f t="shared" si="7"/>
        <v>4.9062393850815198</v>
      </c>
      <c r="AE68" s="39">
        <f t="shared" si="8"/>
        <v>9.1302546912786795</v>
      </c>
      <c r="AF68" s="39">
        <f t="shared" si="9"/>
        <v>8.6826125327150692</v>
      </c>
      <c r="AG68" s="39">
        <f t="shared" si="10"/>
        <v>3.3439564635667836</v>
      </c>
      <c r="AH68" s="39">
        <f t="shared" si="11"/>
        <v>0.12824030550959264</v>
      </c>
      <c r="AI68" s="39">
        <f t="shared" si="12"/>
        <v>1.4238058130546989</v>
      </c>
      <c r="AJ68" s="39">
        <f t="shared" si="13"/>
        <v>2.8420953232457578</v>
      </c>
      <c r="AK68" s="39">
        <f t="shared" si="14"/>
        <v>-0.10097736083439202</v>
      </c>
      <c r="AL68" s="39">
        <f t="shared" si="15"/>
        <v>11.889696063848604</v>
      </c>
      <c r="AM68" s="39">
        <f t="shared" si="16"/>
        <v>-0.29681465700977583</v>
      </c>
      <c r="AN68" s="39">
        <f t="shared" si="17"/>
        <v>7.6264655034101452</v>
      </c>
      <c r="AO68" s="39">
        <f t="shared" si="18"/>
        <v>1.6456706555171934</v>
      </c>
      <c r="AP68" s="34"/>
      <c r="AQ68" s="34"/>
      <c r="AR68" s="74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M68" s="74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</row>
    <row r="69" spans="1:84" s="76" customFormat="1" ht="21" x14ac:dyDescent="0.45">
      <c r="A69" s="54">
        <v>43101</v>
      </c>
      <c r="B69" s="55">
        <v>116.88802908770485</v>
      </c>
      <c r="C69" s="55">
        <v>64.664310654877923</v>
      </c>
      <c r="D69" s="55">
        <v>118.75629673468393</v>
      </c>
      <c r="E69" s="55">
        <v>125.24802750674057</v>
      </c>
      <c r="F69" s="55">
        <v>103.06975446568909</v>
      </c>
      <c r="G69" s="55">
        <v>117.5293321297118</v>
      </c>
      <c r="H69" s="55">
        <v>117.00698266936178</v>
      </c>
      <c r="I69" s="55">
        <v>115.63744732165829</v>
      </c>
      <c r="J69" s="55">
        <v>113.09590119632924</v>
      </c>
      <c r="K69" s="55">
        <v>147.51473711482561</v>
      </c>
      <c r="L69" s="55">
        <v>118.80192409474277</v>
      </c>
      <c r="M69" s="55">
        <v>109.15819729169444</v>
      </c>
      <c r="N69" s="55">
        <v>116.1918054573527</v>
      </c>
      <c r="O69" s="55">
        <v>112.82914363517779</v>
      </c>
      <c r="P69" s="55">
        <v>109.09458409987127</v>
      </c>
      <c r="Q69" s="55">
        <v>128.39814042477371</v>
      </c>
      <c r="R69" s="55">
        <v>117.3768357792182</v>
      </c>
      <c r="S69" s="55">
        <v>127.0849138540121</v>
      </c>
      <c r="T69" s="55">
        <v>117.72770923962506</v>
      </c>
      <c r="U69" s="34"/>
      <c r="V69" s="54">
        <v>43101</v>
      </c>
      <c r="W69" s="55">
        <f t="shared" si="0"/>
        <v>1.4775254287666257</v>
      </c>
      <c r="X69" s="55">
        <f t="shared" si="1"/>
        <v>-57.226077615882225</v>
      </c>
      <c r="Y69" s="55">
        <f t="shared" si="2"/>
        <v>2.5082505205613188</v>
      </c>
      <c r="Z69" s="55">
        <f t="shared" si="3"/>
        <v>7.0685433496937407</v>
      </c>
      <c r="AA69" s="55">
        <f t="shared" si="4"/>
        <v>-3.7954608488439021</v>
      </c>
      <c r="AB69" s="55">
        <f t="shared" si="5"/>
        <v>2.5823937321531645</v>
      </c>
      <c r="AC69" s="55">
        <f t="shared" si="6"/>
        <v>2.5066151617522792E-2</v>
      </c>
      <c r="AD69" s="55">
        <f t="shared" si="7"/>
        <v>2.7919471140584591</v>
      </c>
      <c r="AE69" s="55">
        <f t="shared" si="8"/>
        <v>-0.38263492197650351</v>
      </c>
      <c r="AF69" s="55">
        <f t="shared" si="9"/>
        <v>5.5334434651085758</v>
      </c>
      <c r="AG69" s="55">
        <f t="shared" si="10"/>
        <v>3.6401313869342005</v>
      </c>
      <c r="AH69" s="55">
        <f t="shared" si="11"/>
        <v>1.2381854328621813</v>
      </c>
      <c r="AI69" s="55">
        <f t="shared" si="12"/>
        <v>2.6506761703167143</v>
      </c>
      <c r="AJ69" s="55">
        <f t="shared" si="13"/>
        <v>2.8059018899061527</v>
      </c>
      <c r="AK69" s="55">
        <f t="shared" si="14"/>
        <v>2.8925551117820589</v>
      </c>
      <c r="AL69" s="55">
        <f t="shared" si="15"/>
        <v>6.828112349355024</v>
      </c>
      <c r="AM69" s="55">
        <f t="shared" si="16"/>
        <v>3.3588903470451328</v>
      </c>
      <c r="AN69" s="55">
        <f t="shared" si="17"/>
        <v>6.4263713403586848</v>
      </c>
      <c r="AO69" s="55">
        <f t="shared" si="18"/>
        <v>2.0101493163375608</v>
      </c>
      <c r="AP69" s="34"/>
      <c r="AQ69" s="34"/>
      <c r="AR69" s="74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M69" s="74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</row>
    <row r="70" spans="1:84" s="76" customFormat="1" ht="21" x14ac:dyDescent="0.45">
      <c r="A70" s="56">
        <v>43132</v>
      </c>
      <c r="B70" s="57">
        <v>122.88420802155417</v>
      </c>
      <c r="C70" s="57">
        <v>63.587877164724617</v>
      </c>
      <c r="D70" s="57">
        <v>118.33540717763998</v>
      </c>
      <c r="E70" s="57">
        <v>123.56621507377042</v>
      </c>
      <c r="F70" s="57">
        <v>108.92637793153597</v>
      </c>
      <c r="G70" s="57">
        <v>114.00870567433361</v>
      </c>
      <c r="H70" s="57">
        <v>116.88553561915849</v>
      </c>
      <c r="I70" s="57">
        <v>109.08365216766504</v>
      </c>
      <c r="J70" s="57">
        <v>113.63046874092953</v>
      </c>
      <c r="K70" s="57">
        <v>127.76314172476921</v>
      </c>
      <c r="L70" s="57">
        <v>118.51901728024008</v>
      </c>
      <c r="M70" s="57">
        <v>110.62069749862432</v>
      </c>
      <c r="N70" s="57">
        <v>115.95908377177003</v>
      </c>
      <c r="O70" s="57">
        <v>118.25631580120488</v>
      </c>
      <c r="P70" s="57">
        <v>127.32012203780543</v>
      </c>
      <c r="Q70" s="57">
        <v>127.20236642340899</v>
      </c>
      <c r="R70" s="57">
        <v>114.16340351483024</v>
      </c>
      <c r="S70" s="57">
        <v>122.48951869865637</v>
      </c>
      <c r="T70" s="57">
        <v>117.75273503529732</v>
      </c>
      <c r="U70" s="34"/>
      <c r="V70" s="56">
        <v>43132</v>
      </c>
      <c r="W70" s="57">
        <f t="shared" si="0"/>
        <v>3.0635725168264685</v>
      </c>
      <c r="X70" s="57">
        <f t="shared" si="1"/>
        <v>-52.068301914604419</v>
      </c>
      <c r="Y70" s="57">
        <f t="shared" si="2"/>
        <v>4.6240821296044601</v>
      </c>
      <c r="Z70" s="57">
        <f t="shared" si="3"/>
        <v>12.403906094989267</v>
      </c>
      <c r="AA70" s="57">
        <f t="shared" si="4"/>
        <v>0.44700644589079275</v>
      </c>
      <c r="AB70" s="57">
        <f t="shared" si="5"/>
        <v>2.4712610654240592</v>
      </c>
      <c r="AC70" s="57">
        <f t="shared" si="6"/>
        <v>3.3605626370256942</v>
      </c>
      <c r="AD70" s="57">
        <f t="shared" si="7"/>
        <v>4.0708425123119838</v>
      </c>
      <c r="AE70" s="57">
        <f t="shared" si="8"/>
        <v>3.0452173165759433</v>
      </c>
      <c r="AF70" s="57">
        <f t="shared" si="9"/>
        <v>5.1121692272983097</v>
      </c>
      <c r="AG70" s="57">
        <f t="shared" si="10"/>
        <v>3.8444718077088567</v>
      </c>
      <c r="AH70" s="57">
        <f t="shared" si="11"/>
        <v>1.4456543179280743</v>
      </c>
      <c r="AI70" s="57">
        <f t="shared" si="12"/>
        <v>2.1002200976761429</v>
      </c>
      <c r="AJ70" s="57">
        <f t="shared" si="13"/>
        <v>3.5071865740731027</v>
      </c>
      <c r="AK70" s="57">
        <f t="shared" si="14"/>
        <v>2.2244825073089345</v>
      </c>
      <c r="AL70" s="57">
        <f t="shared" si="15"/>
        <v>4.3734092313667503</v>
      </c>
      <c r="AM70" s="57">
        <f t="shared" si="16"/>
        <v>2.8455589919891082</v>
      </c>
      <c r="AN70" s="57">
        <f t="shared" si="17"/>
        <v>5.2162611965869985</v>
      </c>
      <c r="AO70" s="57">
        <f t="shared" si="18"/>
        <v>3.0114598220220898</v>
      </c>
      <c r="AP70" s="34"/>
      <c r="AQ70" s="34"/>
      <c r="AR70" s="74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M70" s="74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</row>
    <row r="71" spans="1:84" s="76" customFormat="1" ht="21" x14ac:dyDescent="0.45">
      <c r="A71" s="56">
        <v>43160</v>
      </c>
      <c r="B71" s="57">
        <v>129.26576339718721</v>
      </c>
      <c r="C71" s="57">
        <v>64.353839064824299</v>
      </c>
      <c r="D71" s="57">
        <v>125.73038706851787</v>
      </c>
      <c r="E71" s="57">
        <v>125.20156429988509</v>
      </c>
      <c r="F71" s="57">
        <v>105.41090678638253</v>
      </c>
      <c r="G71" s="57">
        <v>115.00341344433467</v>
      </c>
      <c r="H71" s="57">
        <v>120.57839889017968</v>
      </c>
      <c r="I71" s="57">
        <v>131.42890226962106</v>
      </c>
      <c r="J71" s="57">
        <v>121.34558445774773</v>
      </c>
      <c r="K71" s="57">
        <v>129.89688640702823</v>
      </c>
      <c r="L71" s="57">
        <v>120.07230680003187</v>
      </c>
      <c r="M71" s="57">
        <v>115.58528982317084</v>
      </c>
      <c r="N71" s="57">
        <v>123.07746993069586</v>
      </c>
      <c r="O71" s="57">
        <v>120.10473636321731</v>
      </c>
      <c r="P71" s="57">
        <v>128.70983649506078</v>
      </c>
      <c r="Q71" s="57">
        <v>134.09331485421592</v>
      </c>
      <c r="R71" s="57">
        <v>120.15110302739876</v>
      </c>
      <c r="S71" s="57">
        <v>123.09892127470495</v>
      </c>
      <c r="T71" s="57">
        <v>121.73212269802583</v>
      </c>
      <c r="U71" s="34"/>
      <c r="V71" s="56">
        <v>43160</v>
      </c>
      <c r="W71" s="57">
        <f t="shared" si="0"/>
        <v>3.1687256262310513</v>
      </c>
      <c r="X71" s="57">
        <f t="shared" si="1"/>
        <v>-55.052186281190643</v>
      </c>
      <c r="Y71" s="57">
        <f t="shared" si="2"/>
        <v>5.0909631553630987</v>
      </c>
      <c r="Z71" s="57">
        <f t="shared" si="3"/>
        <v>8.1071534858978538</v>
      </c>
      <c r="AA71" s="57">
        <f t="shared" si="4"/>
        <v>1.3794757103228363</v>
      </c>
      <c r="AB71" s="57">
        <f t="shared" si="5"/>
        <v>2.0554358837441669</v>
      </c>
      <c r="AC71" s="57">
        <f t="shared" si="6"/>
        <v>3.4439591295735141</v>
      </c>
      <c r="AD71" s="57">
        <f t="shared" si="7"/>
        <v>13.376369322433106</v>
      </c>
      <c r="AE71" s="57">
        <f t="shared" si="8"/>
        <v>3.7950810469582308</v>
      </c>
      <c r="AF71" s="57">
        <f t="shared" si="9"/>
        <v>4.1336112503192197</v>
      </c>
      <c r="AG71" s="57">
        <f t="shared" si="10"/>
        <v>4.0397846329296243</v>
      </c>
      <c r="AH71" s="57">
        <f t="shared" si="11"/>
        <v>0.83032710344994598</v>
      </c>
      <c r="AI71" s="57">
        <f t="shared" si="12"/>
        <v>2.1923581720535452</v>
      </c>
      <c r="AJ71" s="57">
        <f t="shared" si="13"/>
        <v>4.705240560223146</v>
      </c>
      <c r="AK71" s="57">
        <f t="shared" si="14"/>
        <v>2.4582101793708944</v>
      </c>
      <c r="AL71" s="57">
        <f t="shared" si="15"/>
        <v>5.8549254090096667</v>
      </c>
      <c r="AM71" s="57">
        <f t="shared" si="16"/>
        <v>-0.82493733852957973</v>
      </c>
      <c r="AN71" s="57">
        <f t="shared" si="17"/>
        <v>4.4535692988658298</v>
      </c>
      <c r="AO71" s="57">
        <f t="shared" si="18"/>
        <v>3.0925071897683267</v>
      </c>
      <c r="AP71" s="34"/>
      <c r="AQ71" s="34"/>
      <c r="AR71" s="74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M71" s="74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</row>
    <row r="72" spans="1:84" s="76" customFormat="1" ht="21" x14ac:dyDescent="0.45">
      <c r="A72" s="56">
        <v>43191</v>
      </c>
      <c r="B72" s="57">
        <v>116.65221398449923</v>
      </c>
      <c r="C72" s="57">
        <v>69.039101207685974</v>
      </c>
      <c r="D72" s="57">
        <v>121.09868965250396</v>
      </c>
      <c r="E72" s="57">
        <v>116.91987877440128</v>
      </c>
      <c r="F72" s="57">
        <v>110.21120864158303</v>
      </c>
      <c r="G72" s="57">
        <v>116.61314516954948</v>
      </c>
      <c r="H72" s="57">
        <v>120.64408947561903</v>
      </c>
      <c r="I72" s="57">
        <v>119.46904258107668</v>
      </c>
      <c r="J72" s="57">
        <v>127.15538635047614</v>
      </c>
      <c r="K72" s="57">
        <v>131.58861558610809</v>
      </c>
      <c r="L72" s="57">
        <v>120.68964744687182</v>
      </c>
      <c r="M72" s="57">
        <v>119.47381104775212</v>
      </c>
      <c r="N72" s="57">
        <v>121.80450984527837</v>
      </c>
      <c r="O72" s="57">
        <v>119.6825177837753</v>
      </c>
      <c r="P72" s="57">
        <v>112.34863938873745</v>
      </c>
      <c r="Q72" s="57">
        <v>134.05809897862764</v>
      </c>
      <c r="R72" s="57">
        <v>120.85453183677788</v>
      </c>
      <c r="S72" s="57">
        <v>124.54242736135144</v>
      </c>
      <c r="T72" s="57">
        <v>119.49633075200376</v>
      </c>
      <c r="U72" s="34"/>
      <c r="V72" s="56">
        <v>43191</v>
      </c>
      <c r="W72" s="57">
        <f t="shared" si="0"/>
        <v>3.6626921807638979</v>
      </c>
      <c r="X72" s="57">
        <f t="shared" si="1"/>
        <v>-40.765879363549161</v>
      </c>
      <c r="Y72" s="57">
        <f t="shared" si="2"/>
        <v>5.6918056400767227</v>
      </c>
      <c r="Z72" s="57">
        <f t="shared" si="3"/>
        <v>6.2475357744826994</v>
      </c>
      <c r="AA72" s="57">
        <f t="shared" si="4"/>
        <v>3.6746247587660292</v>
      </c>
      <c r="AB72" s="57">
        <f t="shared" si="5"/>
        <v>3.5140315605714676</v>
      </c>
      <c r="AC72" s="57">
        <f t="shared" si="6"/>
        <v>3.4668404471310765</v>
      </c>
      <c r="AD72" s="57">
        <f t="shared" si="7"/>
        <v>-4.4408933052249893</v>
      </c>
      <c r="AE72" s="57">
        <f t="shared" si="8"/>
        <v>14.411367779328387</v>
      </c>
      <c r="AF72" s="57">
        <f t="shared" si="9"/>
        <v>4.2490363553205412</v>
      </c>
      <c r="AG72" s="57">
        <f t="shared" si="10"/>
        <v>4.2501310924500757</v>
      </c>
      <c r="AH72" s="57">
        <f t="shared" si="11"/>
        <v>2.0541008531858722</v>
      </c>
      <c r="AI72" s="57">
        <f t="shared" si="12"/>
        <v>5.7574391681120005</v>
      </c>
      <c r="AJ72" s="57">
        <f t="shared" si="13"/>
        <v>5.3175902068731489</v>
      </c>
      <c r="AK72" s="57">
        <f t="shared" si="14"/>
        <v>2.1103363721803419</v>
      </c>
      <c r="AL72" s="57">
        <f t="shared" si="15"/>
        <v>11.38380511864483</v>
      </c>
      <c r="AM72" s="57">
        <f t="shared" si="16"/>
        <v>4.1341585423245277</v>
      </c>
      <c r="AN72" s="57">
        <f t="shared" si="17"/>
        <v>5.439688293721872</v>
      </c>
      <c r="AO72" s="57">
        <f t="shared" si="18"/>
        <v>4.1935942462822879</v>
      </c>
      <c r="AP72" s="34"/>
      <c r="AQ72" s="34"/>
      <c r="AR72" s="74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M72" s="74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</row>
    <row r="73" spans="1:84" s="76" customFormat="1" ht="21" x14ac:dyDescent="0.45">
      <c r="A73" s="56">
        <v>43221</v>
      </c>
      <c r="B73" s="57">
        <v>112.31393613864982</v>
      </c>
      <c r="C73" s="57">
        <v>72.387708193966048</v>
      </c>
      <c r="D73" s="57">
        <v>117.41149833506547</v>
      </c>
      <c r="E73" s="57">
        <v>112.75526946022356</v>
      </c>
      <c r="F73" s="57">
        <v>120.25274442000294</v>
      </c>
      <c r="G73" s="57">
        <v>115.99679439780874</v>
      </c>
      <c r="H73" s="57">
        <v>119.47640798541352</v>
      </c>
      <c r="I73" s="57">
        <v>123.87399773105641</v>
      </c>
      <c r="J73" s="57">
        <v>134.86289308179809</v>
      </c>
      <c r="K73" s="57">
        <v>134.93943786145917</v>
      </c>
      <c r="L73" s="57">
        <v>121.12239819847224</v>
      </c>
      <c r="M73" s="57">
        <v>115.86700050950243</v>
      </c>
      <c r="N73" s="57">
        <v>119.03169884024607</v>
      </c>
      <c r="O73" s="57">
        <v>119.03987349714868</v>
      </c>
      <c r="P73" s="57">
        <v>104.63671764364972</v>
      </c>
      <c r="Q73" s="57">
        <v>133.48389862359809</v>
      </c>
      <c r="R73" s="57">
        <v>118.85718351599455</v>
      </c>
      <c r="S73" s="57">
        <v>124.18030130420557</v>
      </c>
      <c r="T73" s="57">
        <v>118.6654518107608</v>
      </c>
      <c r="U73" s="34"/>
      <c r="V73" s="56">
        <v>43221</v>
      </c>
      <c r="W73" s="57">
        <f t="shared" si="0"/>
        <v>4.5159575401875003</v>
      </c>
      <c r="X73" s="57">
        <f t="shared" si="1"/>
        <v>-59.401328370552712</v>
      </c>
      <c r="Y73" s="57">
        <f t="shared" si="2"/>
        <v>4.1029867640629334</v>
      </c>
      <c r="Z73" s="57">
        <f t="shared" si="3"/>
        <v>4.7057205440730598</v>
      </c>
      <c r="AA73" s="57">
        <f t="shared" si="4"/>
        <v>7.831429965846155</v>
      </c>
      <c r="AB73" s="57">
        <f t="shared" si="5"/>
        <v>4.7926984456410082</v>
      </c>
      <c r="AC73" s="57">
        <f t="shared" si="6"/>
        <v>4.3979266725847168</v>
      </c>
      <c r="AD73" s="57">
        <f t="shared" si="7"/>
        <v>3.9602445426017283</v>
      </c>
      <c r="AE73" s="57">
        <f t="shared" si="8"/>
        <v>17.723358795062168</v>
      </c>
      <c r="AF73" s="57">
        <f t="shared" si="9"/>
        <v>8.9688397293571569</v>
      </c>
      <c r="AG73" s="57">
        <f t="shared" si="10"/>
        <v>4.5089312926871514</v>
      </c>
      <c r="AH73" s="57">
        <f t="shared" si="11"/>
        <v>4.5902525930677172</v>
      </c>
      <c r="AI73" s="57">
        <f t="shared" si="12"/>
        <v>6.0794756043406295</v>
      </c>
      <c r="AJ73" s="57">
        <f t="shared" si="13"/>
        <v>5.3078151775491733</v>
      </c>
      <c r="AK73" s="57">
        <f t="shared" si="14"/>
        <v>1.8062778679054077</v>
      </c>
      <c r="AL73" s="57">
        <f t="shared" si="15"/>
        <v>0.6867026904752862</v>
      </c>
      <c r="AM73" s="57">
        <f t="shared" si="16"/>
        <v>0.59229045155532845</v>
      </c>
      <c r="AN73" s="57">
        <f t="shared" si="17"/>
        <v>6.814646843437572</v>
      </c>
      <c r="AO73" s="57">
        <f t="shared" si="18"/>
        <v>4.3497698908581981</v>
      </c>
      <c r="AP73" s="34"/>
      <c r="AQ73" s="34"/>
      <c r="AR73" s="74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M73" s="74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</row>
    <row r="74" spans="1:84" s="76" customFormat="1" ht="21" x14ac:dyDescent="0.45">
      <c r="A74" s="56">
        <v>43252</v>
      </c>
      <c r="B74" s="57">
        <v>106.94269153708191</v>
      </c>
      <c r="C74" s="57">
        <v>67.448605700356197</v>
      </c>
      <c r="D74" s="57">
        <v>113.88032801450402</v>
      </c>
      <c r="E74" s="57">
        <v>121.50973879033145</v>
      </c>
      <c r="F74" s="57">
        <v>119.61560822839226</v>
      </c>
      <c r="G74" s="57">
        <v>114.95885709427992</v>
      </c>
      <c r="H74" s="57">
        <v>115.89880826423401</v>
      </c>
      <c r="I74" s="57">
        <v>122.29281565972687</v>
      </c>
      <c r="J74" s="57">
        <v>117.45642145885365</v>
      </c>
      <c r="K74" s="57">
        <v>130.82637965458423</v>
      </c>
      <c r="L74" s="57">
        <v>121.08165542067211</v>
      </c>
      <c r="M74" s="57">
        <v>113.16544240643496</v>
      </c>
      <c r="N74" s="57">
        <v>115.44158720168124</v>
      </c>
      <c r="O74" s="57">
        <v>118.85282581681891</v>
      </c>
      <c r="P74" s="57">
        <v>104.4901876152319</v>
      </c>
      <c r="Q74" s="57">
        <v>141.57542327574117</v>
      </c>
      <c r="R74" s="57">
        <v>116.01644626160915</v>
      </c>
      <c r="S74" s="57">
        <v>123.56656458808877</v>
      </c>
      <c r="T74" s="57">
        <v>116.38582210103772</v>
      </c>
      <c r="U74" s="34"/>
      <c r="V74" s="56">
        <v>43252</v>
      </c>
      <c r="W74" s="57">
        <f t="shared" si="0"/>
        <v>3.3903454333133851</v>
      </c>
      <c r="X74" s="57">
        <f t="shared" si="1"/>
        <v>-18.791977019095341</v>
      </c>
      <c r="Y74" s="57">
        <f t="shared" si="2"/>
        <v>3.053796248682346</v>
      </c>
      <c r="Z74" s="57">
        <f t="shared" si="3"/>
        <v>3.8461427664800283</v>
      </c>
      <c r="AA74" s="57">
        <f t="shared" si="4"/>
        <v>10.897138262449516</v>
      </c>
      <c r="AB74" s="57">
        <f t="shared" si="5"/>
        <v>4.6549067340061754</v>
      </c>
      <c r="AC74" s="57">
        <f t="shared" si="6"/>
        <v>3.3718865020449584</v>
      </c>
      <c r="AD74" s="57">
        <f t="shared" si="7"/>
        <v>1.5825114925673347</v>
      </c>
      <c r="AE74" s="57">
        <f t="shared" si="8"/>
        <v>2.0723064744487658</v>
      </c>
      <c r="AF74" s="57">
        <f t="shared" si="9"/>
        <v>5.6830018866605485</v>
      </c>
      <c r="AG74" s="57">
        <f t="shared" si="10"/>
        <v>4.3382287865543816</v>
      </c>
      <c r="AH74" s="57">
        <f t="shared" si="11"/>
        <v>6.600016137125067</v>
      </c>
      <c r="AI74" s="57">
        <f t="shared" si="12"/>
        <v>6.2410179227058649</v>
      </c>
      <c r="AJ74" s="57">
        <f t="shared" si="13"/>
        <v>4.8940985571642699</v>
      </c>
      <c r="AK74" s="57">
        <f t="shared" si="14"/>
        <v>1.6377807474931956</v>
      </c>
      <c r="AL74" s="57">
        <f t="shared" si="15"/>
        <v>12.28761255985205</v>
      </c>
      <c r="AM74" s="57">
        <f t="shared" si="16"/>
        <v>-0.28200376239909986</v>
      </c>
      <c r="AN74" s="57">
        <f t="shared" si="17"/>
        <v>6.3598252981280581</v>
      </c>
      <c r="AO74" s="57">
        <f t="shared" si="18"/>
        <v>4.2483611001123904</v>
      </c>
      <c r="AP74" s="34"/>
      <c r="AQ74" s="34"/>
      <c r="AR74" s="74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M74" s="74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</row>
    <row r="75" spans="1:84" s="76" customFormat="1" ht="21" x14ac:dyDescent="0.45">
      <c r="A75" s="56">
        <v>43282</v>
      </c>
      <c r="B75" s="57">
        <v>105.88912583026304</v>
      </c>
      <c r="C75" s="57">
        <v>71.158931454457971</v>
      </c>
      <c r="D75" s="57">
        <v>116.21126733634266</v>
      </c>
      <c r="E75" s="57">
        <v>117.88886889518892</v>
      </c>
      <c r="F75" s="57">
        <v>123.17553798243075</v>
      </c>
      <c r="G75" s="57">
        <v>115.62076648882689</v>
      </c>
      <c r="H75" s="57">
        <v>116.36377281695985</v>
      </c>
      <c r="I75" s="57">
        <v>132.10530013312911</v>
      </c>
      <c r="J75" s="57">
        <v>122.16767781153138</v>
      </c>
      <c r="K75" s="57">
        <v>135.25163630249034</v>
      </c>
      <c r="L75" s="57">
        <v>121.70910620616957</v>
      </c>
      <c r="M75" s="57">
        <v>119.71386424877377</v>
      </c>
      <c r="N75" s="57">
        <v>113.82886607008645</v>
      </c>
      <c r="O75" s="57">
        <v>119.04497420746704</v>
      </c>
      <c r="P75" s="57">
        <v>113.46238858933839</v>
      </c>
      <c r="Q75" s="57">
        <v>137.89517763179347</v>
      </c>
      <c r="R75" s="57">
        <v>119.89943787095143</v>
      </c>
      <c r="S75" s="57">
        <v>124.00502744125767</v>
      </c>
      <c r="T75" s="57">
        <v>118.22175344412294</v>
      </c>
      <c r="U75" s="34"/>
      <c r="V75" s="56">
        <v>43282</v>
      </c>
      <c r="W75" s="57">
        <f t="shared" si="0"/>
        <v>2.3135761095861085</v>
      </c>
      <c r="X75" s="57">
        <f t="shared" si="1"/>
        <v>17.07755517329737</v>
      </c>
      <c r="Y75" s="57">
        <f t="shared" si="2"/>
        <v>2.3973341583357666</v>
      </c>
      <c r="Z75" s="57">
        <f t="shared" si="3"/>
        <v>-0.3794788377856122</v>
      </c>
      <c r="AA75" s="57">
        <f t="shared" si="4"/>
        <v>6.3493241947460035</v>
      </c>
      <c r="AB75" s="57">
        <f t="shared" si="5"/>
        <v>3.6078850630549795</v>
      </c>
      <c r="AC75" s="57">
        <f t="shared" si="6"/>
        <v>4.4091409091706453</v>
      </c>
      <c r="AD75" s="57">
        <f t="shared" si="7"/>
        <v>0.5233140453831453</v>
      </c>
      <c r="AE75" s="57">
        <f t="shared" si="8"/>
        <v>4.1223004243612138</v>
      </c>
      <c r="AF75" s="57">
        <f t="shared" si="9"/>
        <v>7.4801799980801746</v>
      </c>
      <c r="AG75" s="57">
        <f t="shared" si="10"/>
        <v>4.2083318759425765</v>
      </c>
      <c r="AH75" s="57">
        <f t="shared" si="11"/>
        <v>8.4128138106299559</v>
      </c>
      <c r="AI75" s="57">
        <f t="shared" si="12"/>
        <v>5.8047872457248815</v>
      </c>
      <c r="AJ75" s="57">
        <f t="shared" si="13"/>
        <v>4.4832547493873989</v>
      </c>
      <c r="AK75" s="57">
        <f t="shared" si="14"/>
        <v>1.3848307997727431</v>
      </c>
      <c r="AL75" s="57">
        <f t="shared" si="15"/>
        <v>7.1053957854981178</v>
      </c>
      <c r="AM75" s="57">
        <f t="shared" si="16"/>
        <v>3.3755970536296047</v>
      </c>
      <c r="AN75" s="57">
        <f t="shared" si="17"/>
        <v>5.6537099502697714</v>
      </c>
      <c r="AO75" s="57">
        <f t="shared" si="18"/>
        <v>3.8511642607354162</v>
      </c>
      <c r="AP75" s="34"/>
      <c r="AQ75" s="34"/>
      <c r="AR75" s="74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M75" s="74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</row>
    <row r="76" spans="1:84" s="76" customFormat="1" ht="21" x14ac:dyDescent="0.45">
      <c r="A76" s="56">
        <v>43313</v>
      </c>
      <c r="B76" s="57">
        <v>110.68697129584457</v>
      </c>
      <c r="C76" s="57">
        <v>69.405670959351809</v>
      </c>
      <c r="D76" s="57">
        <v>114.13442939098402</v>
      </c>
      <c r="E76" s="57">
        <v>116.70699780587442</v>
      </c>
      <c r="F76" s="57">
        <v>127.46978974476268</v>
      </c>
      <c r="G76" s="57">
        <v>116.6376870801149</v>
      </c>
      <c r="H76" s="57">
        <v>116.79017502599601</v>
      </c>
      <c r="I76" s="57">
        <v>124.03358547897787</v>
      </c>
      <c r="J76" s="57">
        <v>117.30620779960771</v>
      </c>
      <c r="K76" s="57">
        <v>129.30824585945666</v>
      </c>
      <c r="L76" s="57">
        <v>121.92326136373073</v>
      </c>
      <c r="M76" s="57">
        <v>118.20943130693466</v>
      </c>
      <c r="N76" s="57">
        <v>110.39655604404663</v>
      </c>
      <c r="O76" s="57">
        <v>118.86961179783904</v>
      </c>
      <c r="P76" s="57">
        <v>113.92017007599051</v>
      </c>
      <c r="Q76" s="57">
        <v>135.89553917514348</v>
      </c>
      <c r="R76" s="57">
        <v>120.44011896291804</v>
      </c>
      <c r="S76" s="57">
        <v>123.70504620849832</v>
      </c>
      <c r="T76" s="57">
        <v>118.01003804015549</v>
      </c>
      <c r="U76" s="34"/>
      <c r="V76" s="56">
        <v>43313</v>
      </c>
      <c r="W76" s="57">
        <f t="shared" si="0"/>
        <v>3.6677532699046225</v>
      </c>
      <c r="X76" s="57">
        <f t="shared" si="1"/>
        <v>6.5298057988778453</v>
      </c>
      <c r="Y76" s="57">
        <f t="shared" si="2"/>
        <v>4.4823490898668155</v>
      </c>
      <c r="Z76" s="57">
        <f t="shared" si="3"/>
        <v>-1.8278461934749828</v>
      </c>
      <c r="AA76" s="57">
        <f t="shared" si="4"/>
        <v>4.6664868980574141</v>
      </c>
      <c r="AB76" s="57">
        <f t="shared" si="5"/>
        <v>2.3645126375327408</v>
      </c>
      <c r="AC76" s="57">
        <f t="shared" si="6"/>
        <v>3.1418416450699453</v>
      </c>
      <c r="AD76" s="57">
        <f t="shared" si="7"/>
        <v>3.3558759367638231</v>
      </c>
      <c r="AE76" s="57">
        <f t="shared" si="8"/>
        <v>1.5695392186139827</v>
      </c>
      <c r="AF76" s="57">
        <f t="shared" si="9"/>
        <v>5.5483026987417645</v>
      </c>
      <c r="AG76" s="57">
        <f t="shared" si="10"/>
        <v>4.0399120895981753</v>
      </c>
      <c r="AH76" s="57">
        <f t="shared" si="11"/>
        <v>9.2418089437280742</v>
      </c>
      <c r="AI76" s="57">
        <f t="shared" si="12"/>
        <v>3.6781365232633902</v>
      </c>
      <c r="AJ76" s="57">
        <f t="shared" si="13"/>
        <v>4.2504829465700027</v>
      </c>
      <c r="AK76" s="57">
        <f t="shared" si="14"/>
        <v>1.2098985861375979</v>
      </c>
      <c r="AL76" s="57">
        <f t="shared" si="15"/>
        <v>4.0173151415672237</v>
      </c>
      <c r="AM76" s="57">
        <f t="shared" si="16"/>
        <v>4.0446970529927313</v>
      </c>
      <c r="AN76" s="57">
        <f t="shared" si="17"/>
        <v>5.5571909537905668</v>
      </c>
      <c r="AO76" s="57">
        <f t="shared" si="18"/>
        <v>3.610129879459123</v>
      </c>
      <c r="AP76" s="34"/>
      <c r="AQ76" s="34"/>
      <c r="AR76" s="74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M76" s="74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</row>
    <row r="77" spans="1:84" s="76" customFormat="1" ht="21" x14ac:dyDescent="0.45">
      <c r="A77" s="56">
        <v>43344</v>
      </c>
      <c r="B77" s="57">
        <v>105.77229989455698</v>
      </c>
      <c r="C77" s="57">
        <v>68.822077587627263</v>
      </c>
      <c r="D77" s="57">
        <v>107.8744015407902</v>
      </c>
      <c r="E77" s="57">
        <v>116.3385867070653</v>
      </c>
      <c r="F77" s="57">
        <v>118.4566492591123</v>
      </c>
      <c r="G77" s="57">
        <v>117.18895665826616</v>
      </c>
      <c r="H77" s="57">
        <v>118.01623724608078</v>
      </c>
      <c r="I77" s="57">
        <v>124.43507002280211</v>
      </c>
      <c r="J77" s="57">
        <v>114.28643317902069</v>
      </c>
      <c r="K77" s="57">
        <v>133.38775323753524</v>
      </c>
      <c r="L77" s="57">
        <v>122.11187624416806</v>
      </c>
      <c r="M77" s="57">
        <v>114.0571091685765</v>
      </c>
      <c r="N77" s="57">
        <v>112.41877745683728</v>
      </c>
      <c r="O77" s="57">
        <v>119.14350554283996</v>
      </c>
      <c r="P77" s="57">
        <v>105.94267444311798</v>
      </c>
      <c r="Q77" s="57">
        <v>128.66261899563352</v>
      </c>
      <c r="R77" s="57">
        <v>113.44052464941542</v>
      </c>
      <c r="S77" s="57">
        <v>123.27823806977632</v>
      </c>
      <c r="T77" s="57">
        <v>115.44698369291507</v>
      </c>
      <c r="U77" s="34"/>
      <c r="V77" s="56">
        <v>43344</v>
      </c>
      <c r="W77" s="57">
        <f t="shared" si="0"/>
        <v>1.7950515416225414</v>
      </c>
      <c r="X77" s="57">
        <f t="shared" si="1"/>
        <v>8.2600678489995119</v>
      </c>
      <c r="Y77" s="57">
        <f t="shared" si="2"/>
        <v>1.2937623706480395</v>
      </c>
      <c r="Z77" s="57">
        <f t="shared" si="3"/>
        <v>-0.68818586981642227</v>
      </c>
      <c r="AA77" s="57">
        <f t="shared" si="4"/>
        <v>3.1200929847164929</v>
      </c>
      <c r="AB77" s="57">
        <f t="shared" si="5"/>
        <v>2.0338885946042922</v>
      </c>
      <c r="AC77" s="57">
        <f t="shared" si="6"/>
        <v>5.1648466091075846</v>
      </c>
      <c r="AD77" s="57">
        <f t="shared" si="7"/>
        <v>7.8628688142141243</v>
      </c>
      <c r="AE77" s="57">
        <f t="shared" si="8"/>
        <v>2.2830315502996257</v>
      </c>
      <c r="AF77" s="57">
        <f t="shared" si="9"/>
        <v>5.5042427333826538</v>
      </c>
      <c r="AG77" s="57">
        <f t="shared" si="10"/>
        <v>4.1623213019789063</v>
      </c>
      <c r="AH77" s="57">
        <f t="shared" si="11"/>
        <v>10.068131753694715</v>
      </c>
      <c r="AI77" s="57">
        <f t="shared" si="12"/>
        <v>2.8353125777158112</v>
      </c>
      <c r="AJ77" s="57">
        <f t="shared" si="13"/>
        <v>4.9287921474457477</v>
      </c>
      <c r="AK77" s="57">
        <f t="shared" si="14"/>
        <v>1.1906189281618111</v>
      </c>
      <c r="AL77" s="57">
        <f t="shared" si="15"/>
        <v>2.2891008680208955</v>
      </c>
      <c r="AM77" s="57">
        <f t="shared" si="16"/>
        <v>1.6924357735875901</v>
      </c>
      <c r="AN77" s="57">
        <f t="shared" si="17"/>
        <v>5.6305915204231525</v>
      </c>
      <c r="AO77" s="57">
        <f t="shared" si="18"/>
        <v>3.0179147402420057</v>
      </c>
      <c r="AP77" s="34"/>
      <c r="AQ77" s="34"/>
      <c r="AR77" s="74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M77" s="74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</row>
    <row r="78" spans="1:84" s="76" customFormat="1" ht="21" x14ac:dyDescent="0.45">
      <c r="A78" s="56">
        <v>43374</v>
      </c>
      <c r="B78" s="57">
        <v>103.96450095027872</v>
      </c>
      <c r="C78" s="57">
        <v>65.194747379118255</v>
      </c>
      <c r="D78" s="57">
        <v>113.46981725392482</v>
      </c>
      <c r="E78" s="57">
        <v>122.59030983137569</v>
      </c>
      <c r="F78" s="57">
        <v>127.02595846633938</v>
      </c>
      <c r="G78" s="57">
        <v>119.81155601540364</v>
      </c>
      <c r="H78" s="57">
        <v>121.11305777178222</v>
      </c>
      <c r="I78" s="57">
        <v>133.04523625998638</v>
      </c>
      <c r="J78" s="57">
        <v>120.25882091662034</v>
      </c>
      <c r="K78" s="57">
        <v>132.71314794704648</v>
      </c>
      <c r="L78" s="57">
        <v>123.84649638132922</v>
      </c>
      <c r="M78" s="57">
        <v>126.482332544813</v>
      </c>
      <c r="N78" s="57">
        <v>116.95399149459722</v>
      </c>
      <c r="O78" s="57">
        <v>118.26120881103536</v>
      </c>
      <c r="P78" s="57">
        <v>90.850175745025595</v>
      </c>
      <c r="Q78" s="57">
        <v>137.14119055409728</v>
      </c>
      <c r="R78" s="57">
        <v>118.15342196337367</v>
      </c>
      <c r="S78" s="57">
        <v>126.95412629214132</v>
      </c>
      <c r="T78" s="57">
        <v>118.05163006082665</v>
      </c>
      <c r="U78" s="34"/>
      <c r="V78" s="56">
        <v>43374</v>
      </c>
      <c r="W78" s="57">
        <f t="shared" si="0"/>
        <v>2.1722720527816506</v>
      </c>
      <c r="X78" s="57">
        <f t="shared" si="1"/>
        <v>4.0617686891538938</v>
      </c>
      <c r="Y78" s="57">
        <f t="shared" si="2"/>
        <v>4.2752361775648637</v>
      </c>
      <c r="Z78" s="57">
        <f t="shared" si="3"/>
        <v>-1.1330493623442948</v>
      </c>
      <c r="AA78" s="57">
        <f t="shared" si="4"/>
        <v>10.816400007791799</v>
      </c>
      <c r="AB78" s="57">
        <f t="shared" si="5"/>
        <v>2.425104701618892</v>
      </c>
      <c r="AC78" s="57">
        <f t="shared" si="6"/>
        <v>4.74402812821981</v>
      </c>
      <c r="AD78" s="57">
        <f t="shared" si="7"/>
        <v>6.4062257548106061</v>
      </c>
      <c r="AE78" s="57">
        <f t="shared" si="8"/>
        <v>0.19136316670680742</v>
      </c>
      <c r="AF78" s="57">
        <f t="shared" si="9"/>
        <v>5.5810959806223934</v>
      </c>
      <c r="AG78" s="57">
        <f t="shared" si="10"/>
        <v>4.4459019805068891</v>
      </c>
      <c r="AH78" s="57">
        <f t="shared" si="11"/>
        <v>11.042476547152376</v>
      </c>
      <c r="AI78" s="57">
        <f t="shared" si="12"/>
        <v>1.5182271228661932</v>
      </c>
      <c r="AJ78" s="57">
        <f t="shared" si="13"/>
        <v>4.5926704536437768</v>
      </c>
      <c r="AK78" s="57">
        <f t="shared" si="14"/>
        <v>1.3256026864838759</v>
      </c>
      <c r="AL78" s="57">
        <f t="shared" si="15"/>
        <v>6.608135168292236</v>
      </c>
      <c r="AM78" s="57">
        <f t="shared" si="16"/>
        <v>2.2061567915791613</v>
      </c>
      <c r="AN78" s="57">
        <f t="shared" si="17"/>
        <v>6.6654824476997589</v>
      </c>
      <c r="AO78" s="57">
        <f t="shared" si="18"/>
        <v>3.9084186030476502</v>
      </c>
      <c r="AP78" s="34"/>
      <c r="AQ78" s="34"/>
      <c r="AR78" s="74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M78" s="74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</row>
    <row r="79" spans="1:84" s="76" customFormat="1" ht="21" x14ac:dyDescent="0.45">
      <c r="A79" s="56">
        <v>43405</v>
      </c>
      <c r="B79" s="57">
        <v>109.87270611082917</v>
      </c>
      <c r="C79" s="57">
        <v>71.161194252158836</v>
      </c>
      <c r="D79" s="57">
        <v>118.24373256460008</v>
      </c>
      <c r="E79" s="57">
        <v>123.48003144636056</v>
      </c>
      <c r="F79" s="57">
        <v>129.13651890008788</v>
      </c>
      <c r="G79" s="57">
        <v>122.45742017779341</v>
      </c>
      <c r="H79" s="57">
        <v>125.26428353891534</v>
      </c>
      <c r="I79" s="57">
        <v>132.14185632932288</v>
      </c>
      <c r="J79" s="57">
        <v>128.7958247651882</v>
      </c>
      <c r="K79" s="57">
        <v>141.997835870915</v>
      </c>
      <c r="L79" s="57">
        <v>124.54674738068339</v>
      </c>
      <c r="M79" s="57">
        <v>129.38862099369632</v>
      </c>
      <c r="N79" s="57">
        <v>124.85394714018601</v>
      </c>
      <c r="O79" s="57">
        <v>119.16137637654187</v>
      </c>
      <c r="P79" s="57">
        <v>88.423027979588127</v>
      </c>
      <c r="Q79" s="57">
        <v>133.52990674948151</v>
      </c>
      <c r="R79" s="57">
        <v>115.40029973439441</v>
      </c>
      <c r="S79" s="57">
        <v>132.1288481686932</v>
      </c>
      <c r="T79" s="57">
        <v>121.16405754701017</v>
      </c>
      <c r="U79" s="34"/>
      <c r="V79" s="56">
        <v>43405</v>
      </c>
      <c r="W79" s="57">
        <f t="shared" si="0"/>
        <v>0.16146714823493369</v>
      </c>
      <c r="X79" s="57">
        <f t="shared" si="1"/>
        <v>19.043181496875292</v>
      </c>
      <c r="Y79" s="57">
        <f t="shared" si="2"/>
        <v>-0.26869602231062117</v>
      </c>
      <c r="Z79" s="57">
        <f t="shared" si="3"/>
        <v>-1.6433903999998876</v>
      </c>
      <c r="AA79" s="57">
        <f t="shared" si="4"/>
        <v>8.8317541002594311</v>
      </c>
      <c r="AB79" s="57">
        <f t="shared" si="5"/>
        <v>1.5314869459653693</v>
      </c>
      <c r="AC79" s="57">
        <f t="shared" si="6"/>
        <v>5.6678124986355556</v>
      </c>
      <c r="AD79" s="57">
        <f t="shared" si="7"/>
        <v>8.0332800559047968</v>
      </c>
      <c r="AE79" s="57">
        <f t="shared" si="8"/>
        <v>11.643072850548634</v>
      </c>
      <c r="AF79" s="57">
        <f t="shared" si="9"/>
        <v>11.305065358514369</v>
      </c>
      <c r="AG79" s="57">
        <f t="shared" si="10"/>
        <v>4.5343900025654875</v>
      </c>
      <c r="AH79" s="57">
        <f t="shared" si="11"/>
        <v>10.388859683763215</v>
      </c>
      <c r="AI79" s="57">
        <f t="shared" si="12"/>
        <v>1.1793643755287064</v>
      </c>
      <c r="AJ79" s="57">
        <f t="shared" si="13"/>
        <v>5.0501376851908901</v>
      </c>
      <c r="AK79" s="57">
        <f t="shared" si="14"/>
        <v>1.6647682472676024</v>
      </c>
      <c r="AL79" s="57">
        <f t="shared" si="15"/>
        <v>6.8190719148519321</v>
      </c>
      <c r="AM79" s="57">
        <f t="shared" si="16"/>
        <v>4.0690722319475867</v>
      </c>
      <c r="AN79" s="57">
        <f t="shared" si="17"/>
        <v>6.2864694252412079</v>
      </c>
      <c r="AO79" s="57">
        <f t="shared" si="18"/>
        <v>3.630388014742465</v>
      </c>
      <c r="AP79" s="34"/>
      <c r="AQ79" s="34"/>
      <c r="AR79" s="74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M79" s="74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</row>
    <row r="80" spans="1:84" s="76" customFormat="1" ht="21" x14ac:dyDescent="0.45">
      <c r="A80" s="58">
        <v>43435</v>
      </c>
      <c r="B80" s="59">
        <v>115.61172856698582</v>
      </c>
      <c r="C80" s="59">
        <v>64.825099094349738</v>
      </c>
      <c r="D80" s="59">
        <v>124.08717497993528</v>
      </c>
      <c r="E80" s="59">
        <v>128.62632010710715</v>
      </c>
      <c r="F80" s="59">
        <v>123.50094216421054</v>
      </c>
      <c r="G80" s="59">
        <v>122.45647868657592</v>
      </c>
      <c r="H80" s="59">
        <v>128.32906612617967</v>
      </c>
      <c r="I80" s="59">
        <v>158.73451129480853</v>
      </c>
      <c r="J80" s="59">
        <v>141.97455749925365</v>
      </c>
      <c r="K80" s="59">
        <v>144.6521629188691</v>
      </c>
      <c r="L80" s="59">
        <v>125.45697568963681</v>
      </c>
      <c r="M80" s="59">
        <v>136.97160154308176</v>
      </c>
      <c r="N80" s="59">
        <v>137.74047681117975</v>
      </c>
      <c r="O80" s="59">
        <v>119.85852355867308</v>
      </c>
      <c r="P80" s="59">
        <v>99.679277443315399</v>
      </c>
      <c r="Q80" s="59">
        <v>133.98485230273428</v>
      </c>
      <c r="R80" s="59">
        <v>113.66178303021179</v>
      </c>
      <c r="S80" s="59">
        <v>134.21578369317234</v>
      </c>
      <c r="T80" s="59">
        <v>125.19499210583564</v>
      </c>
      <c r="U80" s="34"/>
      <c r="V80" s="58">
        <v>43435</v>
      </c>
      <c r="W80" s="59">
        <f t="shared" si="0"/>
        <v>0.72533627913875875</v>
      </c>
      <c r="X80" s="59">
        <f t="shared" si="1"/>
        <v>4.3341338745151745</v>
      </c>
      <c r="Y80" s="59">
        <f t="shared" si="2"/>
        <v>2.2587385154094477</v>
      </c>
      <c r="Z80" s="59">
        <f t="shared" si="3"/>
        <v>2.352689955042564</v>
      </c>
      <c r="AA80" s="59">
        <f t="shared" si="4"/>
        <v>7.7794135662271344</v>
      </c>
      <c r="AB80" s="59">
        <f t="shared" si="5"/>
        <v>0.50926518324199321</v>
      </c>
      <c r="AC80" s="59">
        <f t="shared" si="6"/>
        <v>2.4987911556589921</v>
      </c>
      <c r="AD80" s="59">
        <f t="shared" si="7"/>
        <v>7.3876426571363822</v>
      </c>
      <c r="AE80" s="59">
        <f t="shared" si="8"/>
        <v>-5.7855819484948938</v>
      </c>
      <c r="AF80" s="59">
        <f t="shared" si="9"/>
        <v>2.8874032207290838</v>
      </c>
      <c r="AG80" s="59">
        <f t="shared" si="10"/>
        <v>4.0894344885710865</v>
      </c>
      <c r="AH80" s="59">
        <f t="shared" si="11"/>
        <v>6.5373930582138655</v>
      </c>
      <c r="AI80" s="59">
        <f t="shared" si="12"/>
        <v>2.2256130673477372</v>
      </c>
      <c r="AJ80" s="59">
        <f t="shared" si="13"/>
        <v>3.2919139879720376</v>
      </c>
      <c r="AK80" s="59">
        <f t="shared" si="14"/>
        <v>2.1432018680700367</v>
      </c>
      <c r="AL80" s="59">
        <f t="shared" si="15"/>
        <v>-3.4944707185556751</v>
      </c>
      <c r="AM80" s="59">
        <f t="shared" si="16"/>
        <v>4.3331518890748839</v>
      </c>
      <c r="AN80" s="59">
        <f t="shared" si="17"/>
        <v>3.6936465306577588</v>
      </c>
      <c r="AO80" s="59">
        <f t="shared" si="18"/>
        <v>2.0928426177507049</v>
      </c>
      <c r="AP80" s="34"/>
      <c r="AQ80" s="34"/>
      <c r="AR80" s="74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M80" s="74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</row>
    <row r="81" spans="1:84" s="76" customFormat="1" ht="21" x14ac:dyDescent="0.45">
      <c r="A81" s="46">
        <v>43466</v>
      </c>
      <c r="B81" s="47">
        <v>120.98724892425332</v>
      </c>
      <c r="C81" s="47">
        <v>64.089434835956951</v>
      </c>
      <c r="D81" s="47">
        <v>122.29810892283079</v>
      </c>
      <c r="E81" s="47">
        <v>125.78549614199561</v>
      </c>
      <c r="F81" s="47">
        <v>107.54941724709198</v>
      </c>
      <c r="G81" s="47">
        <v>120.18080930204707</v>
      </c>
      <c r="H81" s="47">
        <v>122.28371240545111</v>
      </c>
      <c r="I81" s="47">
        <v>122.32757874194368</v>
      </c>
      <c r="J81" s="47">
        <v>133.35825543249405</v>
      </c>
      <c r="K81" s="47">
        <v>149.52623254273672</v>
      </c>
      <c r="L81" s="47">
        <v>124.29964977954485</v>
      </c>
      <c r="M81" s="47">
        <v>115.25310437372517</v>
      </c>
      <c r="N81" s="47">
        <v>119.73329563129289</v>
      </c>
      <c r="O81" s="47">
        <v>116.54236588223412</v>
      </c>
      <c r="P81" s="47">
        <v>111.81593505840239</v>
      </c>
      <c r="Q81" s="47">
        <v>124.24189423893607</v>
      </c>
      <c r="R81" s="47">
        <v>119.42990450889712</v>
      </c>
      <c r="S81" s="47">
        <v>132.63129064616467</v>
      </c>
      <c r="T81" s="47">
        <v>121.91699892049751</v>
      </c>
      <c r="U81" s="34"/>
      <c r="V81" s="46">
        <v>43466</v>
      </c>
      <c r="W81" s="47">
        <f t="shared" si="0"/>
        <v>3.5069629187371305</v>
      </c>
      <c r="X81" s="47">
        <f t="shared" si="1"/>
        <v>-0.88901561479431734</v>
      </c>
      <c r="Y81" s="47">
        <f t="shared" si="2"/>
        <v>2.98242054150586</v>
      </c>
      <c r="Z81" s="47">
        <f t="shared" si="3"/>
        <v>0.42912343288290344</v>
      </c>
      <c r="AA81" s="47">
        <f t="shared" si="4"/>
        <v>4.3462437692078879</v>
      </c>
      <c r="AB81" s="47">
        <f t="shared" si="5"/>
        <v>2.2560131367112177</v>
      </c>
      <c r="AC81" s="47">
        <f t="shared" si="6"/>
        <v>4.5097562689915094</v>
      </c>
      <c r="AD81" s="47">
        <f t="shared" si="7"/>
        <v>5.7854367899319499</v>
      </c>
      <c r="AE81" s="47">
        <f t="shared" si="8"/>
        <v>17.916081857812259</v>
      </c>
      <c r="AF81" s="47">
        <f t="shared" si="9"/>
        <v>1.3635894740098706</v>
      </c>
      <c r="AG81" s="47">
        <f t="shared" si="10"/>
        <v>4.627640273248204</v>
      </c>
      <c r="AH81" s="47">
        <f t="shared" si="11"/>
        <v>5.5835541748127326</v>
      </c>
      <c r="AI81" s="47">
        <f t="shared" si="12"/>
        <v>3.0479689682075417</v>
      </c>
      <c r="AJ81" s="47">
        <f t="shared" si="13"/>
        <v>3.2910134096760402</v>
      </c>
      <c r="AK81" s="47">
        <f t="shared" si="14"/>
        <v>2.494487678728234</v>
      </c>
      <c r="AL81" s="47">
        <f t="shared" si="15"/>
        <v>-3.2369987385235675</v>
      </c>
      <c r="AM81" s="47">
        <f t="shared" si="16"/>
        <v>1.7491259804793771</v>
      </c>
      <c r="AN81" s="47">
        <f t="shared" si="17"/>
        <v>4.3643077875662897</v>
      </c>
      <c r="AO81" s="47">
        <f t="shared" si="18"/>
        <v>3.5584568050547034</v>
      </c>
      <c r="AP81" s="34"/>
      <c r="AQ81" s="34"/>
      <c r="AR81" s="74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M81" s="74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</row>
    <row r="82" spans="1:84" s="76" customFormat="1" ht="21" x14ac:dyDescent="0.45">
      <c r="A82" s="36">
        <v>43497</v>
      </c>
      <c r="B82" s="37">
        <v>125.98649473654818</v>
      </c>
      <c r="C82" s="37">
        <v>65.035970624795112</v>
      </c>
      <c r="D82" s="37">
        <v>122.28176620001804</v>
      </c>
      <c r="E82" s="37">
        <v>119.99482088235895</v>
      </c>
      <c r="F82" s="37">
        <v>121.07544562629656</v>
      </c>
      <c r="G82" s="37">
        <v>119.11235177512144</v>
      </c>
      <c r="H82" s="37">
        <v>120.92070628434023</v>
      </c>
      <c r="I82" s="37">
        <v>118.2480427135332</v>
      </c>
      <c r="J82" s="37">
        <v>122.23311507612854</v>
      </c>
      <c r="K82" s="37">
        <v>136.20295605767794</v>
      </c>
      <c r="L82" s="37">
        <v>123.92235050803588</v>
      </c>
      <c r="M82" s="37">
        <v>116.69377036397425</v>
      </c>
      <c r="N82" s="37">
        <v>121.68561548189854</v>
      </c>
      <c r="O82" s="37">
        <v>119.89569087911924</v>
      </c>
      <c r="P82" s="37">
        <v>128.44598065724654</v>
      </c>
      <c r="Q82" s="37">
        <v>131.16529627068294</v>
      </c>
      <c r="R82" s="37">
        <v>115.41094475618054</v>
      </c>
      <c r="S82" s="37">
        <v>131.20844623575343</v>
      </c>
      <c r="T82" s="37">
        <v>122.67321699705663</v>
      </c>
      <c r="U82" s="34"/>
      <c r="V82" s="36">
        <v>43497</v>
      </c>
      <c r="W82" s="37">
        <f t="shared" si="0"/>
        <v>2.524560938253245</v>
      </c>
      <c r="X82" s="37">
        <f t="shared" si="1"/>
        <v>2.2773105891225214</v>
      </c>
      <c r="Y82" s="37">
        <f t="shared" si="2"/>
        <v>3.3348928410361225</v>
      </c>
      <c r="Z82" s="37">
        <f t="shared" si="3"/>
        <v>-2.8902675292589635</v>
      </c>
      <c r="AA82" s="37">
        <f t="shared" si="4"/>
        <v>11.153467071489985</v>
      </c>
      <c r="AB82" s="37">
        <f t="shared" si="5"/>
        <v>4.4765406909946108</v>
      </c>
      <c r="AC82" s="37">
        <f t="shared" si="6"/>
        <v>3.4522412408061456</v>
      </c>
      <c r="AD82" s="37">
        <f t="shared" si="7"/>
        <v>8.4012501999678193</v>
      </c>
      <c r="AE82" s="37">
        <f t="shared" si="8"/>
        <v>7.570721506757593</v>
      </c>
      <c r="AF82" s="37">
        <f t="shared" si="9"/>
        <v>6.6058287382209073</v>
      </c>
      <c r="AG82" s="37">
        <f t="shared" si="10"/>
        <v>4.5590432251218544</v>
      </c>
      <c r="AH82" s="37">
        <f t="shared" si="11"/>
        <v>5.4899969017330221</v>
      </c>
      <c r="AI82" s="37">
        <f t="shared" si="12"/>
        <v>4.9384071724811491</v>
      </c>
      <c r="AJ82" s="37">
        <f t="shared" si="13"/>
        <v>1.3862896597169936</v>
      </c>
      <c r="AK82" s="37">
        <f t="shared" si="14"/>
        <v>0.88427390849248866</v>
      </c>
      <c r="AL82" s="37">
        <f t="shared" si="15"/>
        <v>3.1154529264674693</v>
      </c>
      <c r="AM82" s="37">
        <f t="shared" si="16"/>
        <v>1.0927680876194614</v>
      </c>
      <c r="AN82" s="37">
        <f t="shared" si="17"/>
        <v>7.1181009034307721</v>
      </c>
      <c r="AO82" s="37">
        <f t="shared" si="18"/>
        <v>4.1786561987578068</v>
      </c>
      <c r="AP82" s="34"/>
      <c r="AQ82" s="34"/>
      <c r="AR82" s="74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M82" s="74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</row>
    <row r="83" spans="1:84" s="76" customFormat="1" ht="21" x14ac:dyDescent="0.45">
      <c r="A83" s="36">
        <v>43525</v>
      </c>
      <c r="B83" s="37">
        <v>132.24756587499908</v>
      </c>
      <c r="C83" s="37">
        <v>65.409925312735353</v>
      </c>
      <c r="D83" s="37">
        <v>127.09851683579929</v>
      </c>
      <c r="E83" s="37">
        <v>123.92909548211024</v>
      </c>
      <c r="F83" s="37">
        <v>115.03209142697088</v>
      </c>
      <c r="G83" s="37">
        <v>120.63798316586357</v>
      </c>
      <c r="H83" s="37">
        <v>123.59824522025076</v>
      </c>
      <c r="I83" s="37">
        <v>134.72788905141903</v>
      </c>
      <c r="J83" s="37">
        <v>124.20438963353732</v>
      </c>
      <c r="K83" s="37">
        <v>139.62949477787092</v>
      </c>
      <c r="L83" s="37">
        <v>125.14464523304338</v>
      </c>
      <c r="M83" s="37">
        <v>119.84705352616578</v>
      </c>
      <c r="N83" s="37">
        <v>129.07665698211625</v>
      </c>
      <c r="O83" s="37">
        <v>121.5116937099378</v>
      </c>
      <c r="P83" s="37">
        <v>130.06578159549966</v>
      </c>
      <c r="Q83" s="37">
        <v>137.92813613708446</v>
      </c>
      <c r="R83" s="37">
        <v>120.81099995602224</v>
      </c>
      <c r="S83" s="37">
        <v>133.96234196026916</v>
      </c>
      <c r="T83" s="37">
        <v>125.94189084123096</v>
      </c>
      <c r="U83" s="34"/>
      <c r="V83" s="36">
        <v>43525</v>
      </c>
      <c r="W83" s="37">
        <f t="shared" si="0"/>
        <v>2.3067225222272043</v>
      </c>
      <c r="X83" s="37">
        <f t="shared" si="1"/>
        <v>1.6410617661010747</v>
      </c>
      <c r="Y83" s="37">
        <f t="shared" si="2"/>
        <v>1.088145673595875</v>
      </c>
      <c r="Z83" s="37">
        <f t="shared" si="3"/>
        <v>-1.0163361974671545</v>
      </c>
      <c r="AA83" s="37">
        <f t="shared" si="4"/>
        <v>9.1273141783002671</v>
      </c>
      <c r="AB83" s="37">
        <f t="shared" si="5"/>
        <v>4.8994804178192624</v>
      </c>
      <c r="AC83" s="37">
        <f t="shared" si="6"/>
        <v>2.5044671001325014</v>
      </c>
      <c r="AD83" s="37">
        <f t="shared" si="7"/>
        <v>2.5100923197473293</v>
      </c>
      <c r="AE83" s="37">
        <f t="shared" si="8"/>
        <v>2.3559202327506341</v>
      </c>
      <c r="AF83" s="37">
        <f t="shared" si="9"/>
        <v>7.4925647873851631</v>
      </c>
      <c r="AG83" s="37">
        <f t="shared" si="10"/>
        <v>4.224403251833067</v>
      </c>
      <c r="AH83" s="37">
        <f t="shared" si="11"/>
        <v>3.6871159898589525</v>
      </c>
      <c r="AI83" s="37">
        <f t="shared" si="12"/>
        <v>4.8743178217739711</v>
      </c>
      <c r="AJ83" s="37">
        <f t="shared" si="13"/>
        <v>1.1714420174618425</v>
      </c>
      <c r="AK83" s="37">
        <f t="shared" si="14"/>
        <v>1.0534898787560252</v>
      </c>
      <c r="AL83" s="37">
        <f t="shared" si="15"/>
        <v>2.8598154106621081</v>
      </c>
      <c r="AM83" s="37">
        <f t="shared" si="16"/>
        <v>0.54922253062711945</v>
      </c>
      <c r="AN83" s="37">
        <f t="shared" si="17"/>
        <v>8.8249519760791486</v>
      </c>
      <c r="AO83" s="37">
        <f t="shared" si="18"/>
        <v>3.4582228995119664</v>
      </c>
      <c r="AP83" s="34"/>
      <c r="AQ83" s="34"/>
      <c r="AR83" s="74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M83" s="74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</row>
    <row r="84" spans="1:84" s="76" customFormat="1" ht="21" x14ac:dyDescent="0.45">
      <c r="A84" s="36">
        <v>43556</v>
      </c>
      <c r="B84" s="37">
        <v>117.21070673441392</v>
      </c>
      <c r="C84" s="37">
        <v>68.324689359088268</v>
      </c>
      <c r="D84" s="37">
        <v>124.30079337148507</v>
      </c>
      <c r="E84" s="37">
        <v>119.87685710844667</v>
      </c>
      <c r="F84" s="37">
        <v>130.79807568673976</v>
      </c>
      <c r="G84" s="37">
        <v>121.34797961960649</v>
      </c>
      <c r="H84" s="37">
        <v>122.22827340895289</v>
      </c>
      <c r="I84" s="37">
        <v>133.02926836892095</v>
      </c>
      <c r="J84" s="37">
        <v>128.55434411231005</v>
      </c>
      <c r="K84" s="37">
        <v>140.83688378035663</v>
      </c>
      <c r="L84" s="37">
        <v>125.70841601313641</v>
      </c>
      <c r="M84" s="37">
        <v>125.46069851385374</v>
      </c>
      <c r="N84" s="37">
        <v>121.82139229241061</v>
      </c>
      <c r="O84" s="37">
        <v>121.39779195295303</v>
      </c>
      <c r="P84" s="37">
        <v>113.30331848610713</v>
      </c>
      <c r="Q84" s="37">
        <v>131.39650783247771</v>
      </c>
      <c r="R84" s="37">
        <v>118.29005482633788</v>
      </c>
      <c r="S84" s="37">
        <v>136.39067626504945</v>
      </c>
      <c r="T84" s="37">
        <v>123.97215052677339</v>
      </c>
      <c r="U84" s="34"/>
      <c r="V84" s="36">
        <v>43556</v>
      </c>
      <c r="W84" s="37">
        <f t="shared" si="0"/>
        <v>0.47876738112222483</v>
      </c>
      <c r="X84" s="37">
        <f t="shared" si="1"/>
        <v>-1.0347930898587236</v>
      </c>
      <c r="Y84" s="37">
        <f t="shared" si="2"/>
        <v>2.6442100473338144</v>
      </c>
      <c r="Z84" s="37">
        <f t="shared" si="3"/>
        <v>2.5290638042406073</v>
      </c>
      <c r="AA84" s="37">
        <f t="shared" si="4"/>
        <v>18.679467632105485</v>
      </c>
      <c r="AB84" s="37">
        <f t="shared" si="5"/>
        <v>4.0602922107733264</v>
      </c>
      <c r="AC84" s="37">
        <f t="shared" si="6"/>
        <v>1.3131053002426682</v>
      </c>
      <c r="AD84" s="37">
        <f t="shared" si="7"/>
        <v>11.350409691817646</v>
      </c>
      <c r="AE84" s="37">
        <f t="shared" si="8"/>
        <v>1.1001954396001565</v>
      </c>
      <c r="AF84" s="37">
        <f t="shared" si="9"/>
        <v>7.0281674087502779</v>
      </c>
      <c r="AG84" s="37">
        <f t="shared" si="10"/>
        <v>4.1584085068057561</v>
      </c>
      <c r="AH84" s="37">
        <f t="shared" si="11"/>
        <v>5.0110458631881727</v>
      </c>
      <c r="AI84" s="37">
        <f t="shared" si="12"/>
        <v>1.3860280833341676E-2</v>
      </c>
      <c r="AJ84" s="37">
        <f t="shared" si="13"/>
        <v>1.4331869022647226</v>
      </c>
      <c r="AK84" s="37">
        <f t="shared" si="14"/>
        <v>0.8497469151062802</v>
      </c>
      <c r="AL84" s="37">
        <f t="shared" si="15"/>
        <v>-1.9854012300847756</v>
      </c>
      <c r="AM84" s="37">
        <f t="shared" si="16"/>
        <v>-2.1219535349352867</v>
      </c>
      <c r="AN84" s="37">
        <f t="shared" si="17"/>
        <v>9.5134237823397427</v>
      </c>
      <c r="AO84" s="37">
        <f t="shared" si="18"/>
        <v>3.7455708862379282</v>
      </c>
      <c r="AP84" s="34"/>
      <c r="AQ84" s="34"/>
      <c r="AR84" s="74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M84" s="74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</row>
    <row r="85" spans="1:84" s="76" customFormat="1" ht="21" x14ac:dyDescent="0.45">
      <c r="A85" s="36">
        <v>43586</v>
      </c>
      <c r="B85" s="37">
        <v>112.77171113896276</v>
      </c>
      <c r="C85" s="37">
        <v>80.133749022420574</v>
      </c>
      <c r="D85" s="37">
        <v>124.91531191343371</v>
      </c>
      <c r="E85" s="37">
        <v>112.87018909893268</v>
      </c>
      <c r="F85" s="37">
        <v>138.21534668018373</v>
      </c>
      <c r="G85" s="37">
        <v>119.55739740397388</v>
      </c>
      <c r="H85" s="37">
        <v>122.94551025646869</v>
      </c>
      <c r="I85" s="37">
        <v>134.86324931404937</v>
      </c>
      <c r="J85" s="37">
        <v>127.5034711841174</v>
      </c>
      <c r="K85" s="37">
        <v>148.3698118696235</v>
      </c>
      <c r="L85" s="37">
        <v>126.44108443022611</v>
      </c>
      <c r="M85" s="37">
        <v>122.13299121984913</v>
      </c>
      <c r="N85" s="37">
        <v>120.09614194745406</v>
      </c>
      <c r="O85" s="37">
        <v>122.32953590604785</v>
      </c>
      <c r="P85" s="37">
        <v>105.46628988017218</v>
      </c>
      <c r="Q85" s="37">
        <v>141.61598837932951</v>
      </c>
      <c r="R85" s="37">
        <v>121.2816713957166</v>
      </c>
      <c r="S85" s="37">
        <v>134.5381819910256</v>
      </c>
      <c r="T85" s="37">
        <v>123.67966618088448</v>
      </c>
      <c r="U85" s="34"/>
      <c r="V85" s="36">
        <v>43586</v>
      </c>
      <c r="W85" s="37">
        <f t="shared" ref="W85:W86" si="19">B85/B73*100-100</f>
        <v>0.40758521698305117</v>
      </c>
      <c r="X85" s="37">
        <f t="shared" ref="X85:X86" si="20">C85/C73*100-100</f>
        <v>10.700768157625149</v>
      </c>
      <c r="Y85" s="37">
        <f t="shared" ref="Y85:Y86" si="21">D85/D73*100-100</f>
        <v>6.3910380880704452</v>
      </c>
      <c r="Z85" s="37">
        <f t="shared" ref="Z85:Z86" si="22">E85/E73*100-100</f>
        <v>0.10191952824844464</v>
      </c>
      <c r="AA85" s="37">
        <f t="shared" ref="AA85:AA86" si="23">F85/F73*100-100</f>
        <v>14.937374067275641</v>
      </c>
      <c r="AB85" s="37">
        <f t="shared" ref="AB85:AB86" si="24">G85/G73*100-100</f>
        <v>3.069570176184456</v>
      </c>
      <c r="AC85" s="37">
        <f t="shared" ref="AC85:AC86" si="25">H85/H73*100-100</f>
        <v>2.9035876869337329</v>
      </c>
      <c r="AD85" s="37">
        <f t="shared" ref="AD85:AD86" si="26">I85/I73*100-100</f>
        <v>8.8713142259700106</v>
      </c>
      <c r="AE85" s="37">
        <f t="shared" ref="AE85:AE86" si="27">J85/J73*100-100</f>
        <v>-5.4569657594524443</v>
      </c>
      <c r="AF85" s="37">
        <f t="shared" ref="AF85:AF86" si="28">K85/K73*100-100</f>
        <v>9.9528901416894513</v>
      </c>
      <c r="AG85" s="37">
        <f t="shared" ref="AG85:AG86" si="29">L85/L73*100-100</f>
        <v>4.3911665479398891</v>
      </c>
      <c r="AH85" s="37">
        <f t="shared" ref="AH85:AH86" si="30">M85/M73*100-100</f>
        <v>5.4079165619142771</v>
      </c>
      <c r="AI85" s="37">
        <f t="shared" ref="AI85:AI86" si="31">N85/N73*100-100</f>
        <v>0.8942517981169118</v>
      </c>
      <c r="AJ85" s="37">
        <f t="shared" ref="AJ85:AJ86" si="32">O85/O73*100-100</f>
        <v>2.7634962237909093</v>
      </c>
      <c r="AK85" s="37">
        <f t="shared" ref="AK85:AK86" si="33">P85/P73*100-100</f>
        <v>0.79281179226937581</v>
      </c>
      <c r="AL85" s="37">
        <f t="shared" ref="AL85:AL86" si="34">Q85/Q73*100-100</f>
        <v>6.0921877766415378</v>
      </c>
      <c r="AM85" s="37">
        <f t="shared" ref="AM85:AM86" si="35">R85/R73*100-100</f>
        <v>2.0398328548613165</v>
      </c>
      <c r="AN85" s="37">
        <f t="shared" ref="AN85:AN86" si="36">S85/S73*100-100</f>
        <v>8.3410014132968087</v>
      </c>
      <c r="AO85" s="37">
        <f t="shared" ref="AO85:AO86" si="37">T85/T73*100-100</f>
        <v>4.225504806672788</v>
      </c>
      <c r="AP85" s="34"/>
      <c r="AQ85" s="34"/>
      <c r="AR85" s="74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M85" s="74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</row>
    <row r="86" spans="1:84" s="76" customFormat="1" ht="21" x14ac:dyDescent="0.45">
      <c r="A86" s="36">
        <v>43617</v>
      </c>
      <c r="B86" s="37">
        <v>107.70792368469864</v>
      </c>
      <c r="C86" s="37">
        <v>65.290315263605052</v>
      </c>
      <c r="D86" s="37">
        <v>117.68182576439094</v>
      </c>
      <c r="E86" s="37">
        <v>110.02441090512794</v>
      </c>
      <c r="F86" s="37">
        <v>130.21412001223436</v>
      </c>
      <c r="G86" s="37">
        <v>117.8058072860232</v>
      </c>
      <c r="H86" s="37">
        <v>118.84367181976594</v>
      </c>
      <c r="I86" s="37">
        <v>136.47371509351689</v>
      </c>
      <c r="J86" s="37">
        <v>124.29944562491437</v>
      </c>
      <c r="K86" s="37">
        <v>143.51765399946569</v>
      </c>
      <c r="L86" s="37">
        <v>126.58315522634638</v>
      </c>
      <c r="M86" s="37">
        <v>118.07923825106519</v>
      </c>
      <c r="N86" s="37">
        <v>119.53361887349728</v>
      </c>
      <c r="O86" s="37">
        <v>122.99942013591168</v>
      </c>
      <c r="P86" s="37">
        <v>105.47839661858472</v>
      </c>
      <c r="Q86" s="37">
        <v>138.7298036744171</v>
      </c>
      <c r="R86" s="37">
        <v>119.24564932297938</v>
      </c>
      <c r="S86" s="37">
        <v>132.01694546971751</v>
      </c>
      <c r="T86" s="37">
        <v>120.49431105879401</v>
      </c>
      <c r="U86" s="34"/>
      <c r="V86" s="36">
        <v>43617</v>
      </c>
      <c r="W86" s="37">
        <f t="shared" si="19"/>
        <v>0.71555347693058025</v>
      </c>
      <c r="X86" s="37">
        <f t="shared" si="20"/>
        <v>-3.1999037108927979</v>
      </c>
      <c r="Y86" s="37">
        <f t="shared" si="21"/>
        <v>3.33815138765911</v>
      </c>
      <c r="Z86" s="37">
        <f t="shared" si="22"/>
        <v>-9.4521871247059295</v>
      </c>
      <c r="AA86" s="37">
        <f t="shared" si="23"/>
        <v>8.8604756024861331</v>
      </c>
      <c r="AB86" s="37">
        <f t="shared" si="24"/>
        <v>2.4764948640785747</v>
      </c>
      <c r="AC86" s="37">
        <f t="shared" si="25"/>
        <v>2.5408920071188703</v>
      </c>
      <c r="AD86" s="37">
        <f t="shared" si="26"/>
        <v>11.595856516418436</v>
      </c>
      <c r="AE86" s="37">
        <f t="shared" si="27"/>
        <v>5.8260111120939513</v>
      </c>
      <c r="AF86" s="37">
        <f t="shared" si="28"/>
        <v>9.7008526708372926</v>
      </c>
      <c r="AG86" s="37">
        <f t="shared" si="29"/>
        <v>4.5436278407001538</v>
      </c>
      <c r="AH86" s="37">
        <f t="shared" si="30"/>
        <v>4.3421346129521368</v>
      </c>
      <c r="AI86" s="37">
        <f t="shared" si="31"/>
        <v>3.5446772441434717</v>
      </c>
      <c r="AJ86" s="37">
        <f t="shared" si="32"/>
        <v>3.4888479012553688</v>
      </c>
      <c r="AK86" s="37">
        <f t="shared" si="33"/>
        <v>0.9457433524683978</v>
      </c>
      <c r="AL86" s="37">
        <f t="shared" si="34"/>
        <v>-2.0099672213458746</v>
      </c>
      <c r="AM86" s="37">
        <f t="shared" si="35"/>
        <v>2.7834011171903938</v>
      </c>
      <c r="AN86" s="37">
        <f t="shared" si="36"/>
        <v>6.8387277009749567</v>
      </c>
      <c r="AO86" s="37">
        <f t="shared" si="37"/>
        <v>3.5300596615536222</v>
      </c>
      <c r="AP86" s="34"/>
      <c r="AQ86" s="34"/>
      <c r="AR86" s="74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M86" s="74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</row>
    <row r="87" spans="1:84" s="76" customFormat="1" ht="21" x14ac:dyDescent="0.45">
      <c r="A87" s="36">
        <v>43647</v>
      </c>
      <c r="B87" s="37">
        <v>109.3316431803579</v>
      </c>
      <c r="C87" s="37">
        <v>76.076800322164445</v>
      </c>
      <c r="D87" s="37">
        <v>122.12301271782607</v>
      </c>
      <c r="E87" s="37">
        <v>103.82236548951769</v>
      </c>
      <c r="F87" s="37">
        <v>133.29899336563773</v>
      </c>
      <c r="G87" s="37">
        <v>119.01132111319221</v>
      </c>
      <c r="H87" s="37">
        <v>119.76785562386922</v>
      </c>
      <c r="I87" s="37">
        <v>141.05008086314186</v>
      </c>
      <c r="J87" s="37">
        <v>129.85524247447213</v>
      </c>
      <c r="K87" s="37">
        <v>147.3983330273459</v>
      </c>
      <c r="L87" s="37">
        <v>127.23056578176441</v>
      </c>
      <c r="M87" s="37">
        <v>124.37445250020859</v>
      </c>
      <c r="N87" s="37">
        <v>120.23130087887154</v>
      </c>
      <c r="O87" s="37">
        <v>123.19530305575435</v>
      </c>
      <c r="P87" s="37">
        <v>114.99815915415412</v>
      </c>
      <c r="Q87" s="37">
        <v>144.46663070067206</v>
      </c>
      <c r="R87" s="37">
        <v>119.50166160346656</v>
      </c>
      <c r="S87" s="37">
        <v>132.60522439961119</v>
      </c>
      <c r="T87" s="37">
        <v>123.03684594537206</v>
      </c>
      <c r="U87" s="34"/>
      <c r="V87" s="36">
        <v>43647</v>
      </c>
      <c r="W87" s="37">
        <f t="shared" ref="W87:W89" si="38">B87/B75*100-100</f>
        <v>3.2510584284292747</v>
      </c>
      <c r="X87" s="37">
        <f t="shared" ref="X87:X89" si="39">C87/C75*100-100</f>
        <v>6.9111055593266428</v>
      </c>
      <c r="Y87" s="37">
        <f t="shared" ref="Y87:Y89" si="40">D87/D75*100-100</f>
        <v>5.0870673016355994</v>
      </c>
      <c r="Z87" s="37">
        <f t="shared" ref="Z87:Z89" si="41">E87/E75*100-100</f>
        <v>-11.932003027509992</v>
      </c>
      <c r="AA87" s="37">
        <f t="shared" ref="AA87:AA89" si="42">F87/F75*100-100</f>
        <v>8.2187222796225541</v>
      </c>
      <c r="AB87" s="37">
        <f t="shared" ref="AB87:AB89" si="43">G87/G75*100-100</f>
        <v>2.9324789372443547</v>
      </c>
      <c r="AC87" s="37">
        <f t="shared" ref="AC87:AC89" si="44">H87/H75*100-100</f>
        <v>2.9253802317530386</v>
      </c>
      <c r="AD87" s="37">
        <f t="shared" ref="AD87:AD89" si="45">I87/I75*100-100</f>
        <v>6.7709476614478348</v>
      </c>
      <c r="AE87" s="37">
        <f t="shared" ref="AE87:AE89" si="46">J87/J75*100-100</f>
        <v>6.2926338624528881</v>
      </c>
      <c r="AF87" s="37">
        <f t="shared" ref="AF87:AF89" si="47">K87/K75*100-100</f>
        <v>8.9808131398051643</v>
      </c>
      <c r="AG87" s="37">
        <f t="shared" ref="AG87:AG89" si="48">L87/L75*100-100</f>
        <v>4.5366035029800855</v>
      </c>
      <c r="AH87" s="37">
        <f t="shared" ref="AH87:AH89" si="49">M87/M75*100-100</f>
        <v>3.8931065175122939</v>
      </c>
      <c r="AI87" s="37">
        <f t="shared" ref="AI87:AI89" si="50">N87/N75*100-100</f>
        <v>5.62461441445177</v>
      </c>
      <c r="AJ87" s="37">
        <f t="shared" ref="AJ87:AJ89" si="51">O87/O75*100-100</f>
        <v>3.4863536876863748</v>
      </c>
      <c r="AK87" s="37">
        <f t="shared" ref="AK87:AK89" si="52">P87/P75*100-100</f>
        <v>1.3535503561221844</v>
      </c>
      <c r="AL87" s="37">
        <f t="shared" ref="AL87:AL89" si="53">Q87/Q75*100-100</f>
        <v>4.7655423356613795</v>
      </c>
      <c r="AM87" s="37">
        <f t="shared" ref="AM87:AM89" si="54">R87/R75*100-100</f>
        <v>-0.33175824219709682</v>
      </c>
      <c r="AN87" s="37">
        <f t="shared" ref="AN87:AN89" si="55">S87/S75*100-100</f>
        <v>6.9353615218766151</v>
      </c>
      <c r="AO87" s="37">
        <f t="shared" ref="AO87:AO89" si="56">T87/T75*100-100</f>
        <v>4.0729327395105486</v>
      </c>
      <c r="AP87" s="34"/>
      <c r="AQ87" s="34"/>
      <c r="AR87" s="74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M87" s="74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</row>
    <row r="88" spans="1:84" s="76" customFormat="1" ht="21" x14ac:dyDescent="0.45">
      <c r="A88" s="36">
        <v>43678</v>
      </c>
      <c r="B88" s="37">
        <v>112.26526989032703</v>
      </c>
      <c r="C88" s="37">
        <v>74.853420980613677</v>
      </c>
      <c r="D88" s="37">
        <v>116.49215504534835</v>
      </c>
      <c r="E88" s="37">
        <v>104.97077664665287</v>
      </c>
      <c r="F88" s="37">
        <v>133.94915460208171</v>
      </c>
      <c r="G88" s="37">
        <v>121.02714069309164</v>
      </c>
      <c r="H88" s="37">
        <v>120.1746793572342</v>
      </c>
      <c r="I88" s="37">
        <v>135.20640363132691</v>
      </c>
      <c r="J88" s="37">
        <v>124.24807797544467</v>
      </c>
      <c r="K88" s="37">
        <v>140.96382594092657</v>
      </c>
      <c r="L88" s="37">
        <v>127.1986927604858</v>
      </c>
      <c r="M88" s="37">
        <v>120.95190169049829</v>
      </c>
      <c r="N88" s="37">
        <v>110.07689733912952</v>
      </c>
      <c r="O88" s="37">
        <v>123.71019340712492</v>
      </c>
      <c r="P88" s="37">
        <v>115.68616986319077</v>
      </c>
      <c r="Q88" s="37">
        <v>143.32276668722733</v>
      </c>
      <c r="R88" s="37">
        <v>119.49561795602409</v>
      </c>
      <c r="S88" s="37">
        <v>132.6085653910468</v>
      </c>
      <c r="T88" s="37">
        <v>121.98891128550669</v>
      </c>
      <c r="U88" s="34"/>
      <c r="V88" s="36">
        <v>43678</v>
      </c>
      <c r="W88" s="37">
        <f t="shared" si="38"/>
        <v>1.425911808774643</v>
      </c>
      <c r="X88" s="37">
        <f t="shared" si="39"/>
        <v>7.8491425066006428</v>
      </c>
      <c r="Y88" s="37">
        <f t="shared" si="40"/>
        <v>2.0657444619866681</v>
      </c>
      <c r="Z88" s="37">
        <f t="shared" si="41"/>
        <v>-10.056141773729038</v>
      </c>
      <c r="AA88" s="37">
        <f t="shared" si="42"/>
        <v>5.0830591862533794</v>
      </c>
      <c r="AB88" s="37">
        <f t="shared" si="43"/>
        <v>3.7633236073703671</v>
      </c>
      <c r="AC88" s="37">
        <f t="shared" si="44"/>
        <v>2.897935832774337</v>
      </c>
      <c r="AD88" s="37">
        <f t="shared" si="45"/>
        <v>9.0078974248815058</v>
      </c>
      <c r="AE88" s="37">
        <f t="shared" si="46"/>
        <v>5.917734709910377</v>
      </c>
      <c r="AF88" s="37">
        <f t="shared" si="47"/>
        <v>9.0137949084377738</v>
      </c>
      <c r="AG88" s="37">
        <f t="shared" si="48"/>
        <v>4.3268457042147048</v>
      </c>
      <c r="AH88" s="37">
        <f t="shared" si="49"/>
        <v>2.3200097938401427</v>
      </c>
      <c r="AI88" s="37">
        <f t="shared" si="50"/>
        <v>-0.28955496110728518</v>
      </c>
      <c r="AJ88" s="37">
        <f t="shared" si="51"/>
        <v>4.0721775196155505</v>
      </c>
      <c r="AK88" s="37">
        <f t="shared" si="52"/>
        <v>1.5502081729883628</v>
      </c>
      <c r="AL88" s="37">
        <f t="shared" si="53"/>
        <v>5.4653946385330414</v>
      </c>
      <c r="AM88" s="37">
        <f t="shared" si="54"/>
        <v>-0.78420796577321994</v>
      </c>
      <c r="AN88" s="37">
        <f t="shared" si="55"/>
        <v>7.1973775164693592</v>
      </c>
      <c r="AO88" s="37">
        <f t="shared" si="56"/>
        <v>3.3716396600069771</v>
      </c>
      <c r="AP88" s="34"/>
      <c r="AQ88" s="34"/>
      <c r="AR88" s="74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M88" s="74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</row>
    <row r="89" spans="1:84" s="76" customFormat="1" ht="21" x14ac:dyDescent="0.45">
      <c r="A89" s="36">
        <v>43709</v>
      </c>
      <c r="B89" s="37">
        <v>106.44064511132457</v>
      </c>
      <c r="C89" s="37">
        <v>71.161508892399226</v>
      </c>
      <c r="D89" s="37">
        <v>111.20736694235001</v>
      </c>
      <c r="E89" s="37">
        <v>110.31370535474674</v>
      </c>
      <c r="F89" s="37">
        <v>136.60582483170083</v>
      </c>
      <c r="G89" s="37">
        <v>122.03874099329816</v>
      </c>
      <c r="H89" s="37">
        <v>122.84996293893673</v>
      </c>
      <c r="I89" s="37">
        <v>128.80978210660888</v>
      </c>
      <c r="J89" s="37">
        <v>121.30964697670055</v>
      </c>
      <c r="K89" s="37">
        <v>144.61848445299017</v>
      </c>
      <c r="L89" s="37">
        <v>127.62858456803438</v>
      </c>
      <c r="M89" s="37">
        <v>117.4985331609939</v>
      </c>
      <c r="N89" s="37">
        <v>120.89161672973744</v>
      </c>
      <c r="O89" s="37">
        <v>123.75202417283737</v>
      </c>
      <c r="P89" s="37">
        <v>107.7041061423979</v>
      </c>
      <c r="Q89" s="37">
        <v>140.12952728715919</v>
      </c>
      <c r="R89" s="37">
        <v>120.31757431273427</v>
      </c>
      <c r="S89" s="37">
        <v>132.67152219536422</v>
      </c>
      <c r="T89" s="37">
        <v>120.84220371812476</v>
      </c>
      <c r="U89" s="34"/>
      <c r="V89" s="36">
        <v>43709</v>
      </c>
      <c r="W89" s="37">
        <f t="shared" si="38"/>
        <v>0.63187168798812365</v>
      </c>
      <c r="X89" s="37">
        <f t="shared" si="39"/>
        <v>3.3992453973701942</v>
      </c>
      <c r="Y89" s="37">
        <f t="shared" si="40"/>
        <v>3.0896722057823069</v>
      </c>
      <c r="Z89" s="37">
        <f t="shared" si="41"/>
        <v>-5.1787472435855761</v>
      </c>
      <c r="AA89" s="37">
        <f t="shared" si="42"/>
        <v>15.321364977063467</v>
      </c>
      <c r="AB89" s="37">
        <f t="shared" si="43"/>
        <v>4.1384311912379417</v>
      </c>
      <c r="AC89" s="37">
        <f t="shared" si="44"/>
        <v>4.0958141063055109</v>
      </c>
      <c r="AD89" s="37">
        <f t="shared" si="45"/>
        <v>3.5156584739375489</v>
      </c>
      <c r="AE89" s="37">
        <f t="shared" si="46"/>
        <v>6.1452734172555239</v>
      </c>
      <c r="AF89" s="37">
        <f t="shared" si="47"/>
        <v>8.419611953021942</v>
      </c>
      <c r="AG89" s="37">
        <f t="shared" si="48"/>
        <v>4.5177492096144931</v>
      </c>
      <c r="AH89" s="37">
        <f t="shared" si="49"/>
        <v>3.0172814456755646</v>
      </c>
      <c r="AI89" s="37">
        <f t="shared" si="50"/>
        <v>7.5368541311110278</v>
      </c>
      <c r="AJ89" s="37">
        <f t="shared" si="51"/>
        <v>3.8680401495659709</v>
      </c>
      <c r="AK89" s="37">
        <f t="shared" si="52"/>
        <v>1.6626271788387328</v>
      </c>
      <c r="AL89" s="37">
        <f t="shared" si="53"/>
        <v>8.9123852607996668</v>
      </c>
      <c r="AM89" s="37">
        <f t="shared" si="54"/>
        <v>6.0622512850431178</v>
      </c>
      <c r="AN89" s="37">
        <f t="shared" si="55"/>
        <v>7.6195801243291896</v>
      </c>
      <c r="AO89" s="37">
        <f t="shared" si="56"/>
        <v>4.6733313011977771</v>
      </c>
      <c r="AP89" s="34"/>
      <c r="AQ89" s="34"/>
      <c r="AR89" s="74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M89" s="74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</row>
    <row r="90" spans="1:84" s="76" customFormat="1" ht="21" x14ac:dyDescent="0.45">
      <c r="A90" s="36">
        <v>43739</v>
      </c>
      <c r="B90" s="37">
        <v>104.65211308749345</v>
      </c>
      <c r="C90" s="37">
        <v>72.694386996608429</v>
      </c>
      <c r="D90" s="37">
        <v>116.553469231131</v>
      </c>
      <c r="E90" s="37">
        <v>131.84362265053426</v>
      </c>
      <c r="F90" s="37">
        <v>128.34726363773171</v>
      </c>
      <c r="G90" s="37">
        <v>125.01762551639294</v>
      </c>
      <c r="H90" s="37">
        <v>124.44895760291917</v>
      </c>
      <c r="I90" s="37">
        <v>137.55447842861832</v>
      </c>
      <c r="J90" s="37">
        <v>130.95445459160732</v>
      </c>
      <c r="K90" s="37">
        <v>146.22650360090611</v>
      </c>
      <c r="L90" s="37">
        <v>129.0905088445196</v>
      </c>
      <c r="M90" s="37">
        <v>128.63340322557681</v>
      </c>
      <c r="N90" s="37">
        <v>123.11806447806272</v>
      </c>
      <c r="O90" s="37">
        <v>122.76224235754022</v>
      </c>
      <c r="P90" s="37">
        <v>92.447947824345462</v>
      </c>
      <c r="Q90" s="37">
        <v>143.39231743054788</v>
      </c>
      <c r="R90" s="37">
        <v>123.57290002387671</v>
      </c>
      <c r="S90" s="37">
        <v>137.05994690959275</v>
      </c>
      <c r="T90" s="37">
        <v>122.92764246989017</v>
      </c>
      <c r="U90" s="34"/>
      <c r="V90" s="36">
        <v>43739</v>
      </c>
      <c r="W90" s="37">
        <f t="shared" ref="W90:W92" si="57">B90/B78*100-100</f>
        <v>0.6613912738768164</v>
      </c>
      <c r="X90" s="37">
        <f t="shared" ref="X90:X92" si="58">C90/C78*100-100</f>
        <v>11.503441487208363</v>
      </c>
      <c r="Y90" s="37">
        <f t="shared" ref="Y90:Y92" si="59">D90/D78*100-100</f>
        <v>2.7175966718140785</v>
      </c>
      <c r="Z90" s="37">
        <f t="shared" ref="Z90:Z92" si="60">E90/E78*100-100</f>
        <v>7.5481600722655742</v>
      </c>
      <c r="AA90" s="37">
        <f t="shared" ref="AA90:AA92" si="61">F90/F78*100-100</f>
        <v>1.0401851616356623</v>
      </c>
      <c r="AB90" s="37">
        <f t="shared" ref="AB90:AB92" si="62">G90/G78*100-100</f>
        <v>4.3452148307964364</v>
      </c>
      <c r="AC90" s="37">
        <f t="shared" ref="AC90:AC92" si="63">H90/H78*100-100</f>
        <v>2.7543684326944344</v>
      </c>
      <c r="AD90" s="37">
        <f t="shared" ref="AD90:AD92" si="64">I90/I78*100-100</f>
        <v>3.3892548845719972</v>
      </c>
      <c r="AE90" s="37">
        <f t="shared" ref="AE90:AE92" si="65">J90/J78*100-100</f>
        <v>8.8938454522206314</v>
      </c>
      <c r="AF90" s="37">
        <f t="shared" ref="AF90:AF92" si="66">K90/K78*100-100</f>
        <v>10.182378960109943</v>
      </c>
      <c r="AG90" s="37">
        <f t="shared" ref="AG90:AG92" si="67">L90/L78*100-100</f>
        <v>4.2342840664977928</v>
      </c>
      <c r="AH90" s="37">
        <f t="shared" ref="AH90:AH92" si="68">M90/M78*100-100</f>
        <v>1.7006886554702589</v>
      </c>
      <c r="AI90" s="37">
        <f t="shared" ref="AI90:AI92" si="69">N90/N78*100-100</f>
        <v>5.2705109972670243</v>
      </c>
      <c r="AJ90" s="37">
        <f t="shared" ref="AJ90:AJ92" si="70">O90/O78*100-100</f>
        <v>3.8060100955816125</v>
      </c>
      <c r="AK90" s="37">
        <f t="shared" ref="AK90:AK92" si="71">P90/P78*100-100</f>
        <v>1.7586890352354203</v>
      </c>
      <c r="AL90" s="37">
        <f t="shared" ref="AL90:AL92" si="72">Q90/Q78*100-100</f>
        <v>4.55816873923429</v>
      </c>
      <c r="AM90" s="37">
        <f t="shared" ref="AM90:AM92" si="73">R90/R78*100-100</f>
        <v>4.5868143050338546</v>
      </c>
      <c r="AN90" s="37">
        <f t="shared" ref="AN90:AN92" si="74">S90/S78*100-100</f>
        <v>7.9602143802686385</v>
      </c>
      <c r="AO90" s="37">
        <f t="shared" ref="AO90:AO92" si="75">T90/T78*100-100</f>
        <v>4.1304066759189482</v>
      </c>
      <c r="AP90" s="34"/>
      <c r="AQ90" s="34"/>
      <c r="AR90" s="74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M90" s="74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</row>
    <row r="91" spans="1:84" s="76" customFormat="1" ht="21" x14ac:dyDescent="0.45">
      <c r="A91" s="36">
        <v>43770</v>
      </c>
      <c r="B91" s="37">
        <v>111.52256793348144</v>
      </c>
      <c r="C91" s="37">
        <v>73.576736454847051</v>
      </c>
      <c r="D91" s="37">
        <v>123.0405562766226</v>
      </c>
      <c r="E91" s="37">
        <v>138.01611706236122</v>
      </c>
      <c r="F91" s="37">
        <v>137.33370943394749</v>
      </c>
      <c r="G91" s="37">
        <v>128.04549088286029</v>
      </c>
      <c r="H91" s="37">
        <v>127.15081842490254</v>
      </c>
      <c r="I91" s="37">
        <v>143.20559134084746</v>
      </c>
      <c r="J91" s="37">
        <v>138.56377197863679</v>
      </c>
      <c r="K91" s="37">
        <v>151.1665479588595</v>
      </c>
      <c r="L91" s="37">
        <v>129.82164885380223</v>
      </c>
      <c r="M91" s="37">
        <v>132.13056338174493</v>
      </c>
      <c r="N91" s="37">
        <v>132.77565856571707</v>
      </c>
      <c r="O91" s="37">
        <v>122.82787411111234</v>
      </c>
      <c r="P91" s="37">
        <v>89.853127324924387</v>
      </c>
      <c r="Q91" s="37">
        <v>140.85102040346686</v>
      </c>
      <c r="R91" s="37">
        <v>125.38157278585859</v>
      </c>
      <c r="S91" s="37">
        <v>142.70994256452357</v>
      </c>
      <c r="T91" s="37">
        <v>127.07390313992327</v>
      </c>
      <c r="U91" s="34"/>
      <c r="V91" s="36">
        <v>43770</v>
      </c>
      <c r="W91" s="37">
        <f t="shared" si="57"/>
        <v>1.5016120755122273</v>
      </c>
      <c r="X91" s="37">
        <f t="shared" si="58"/>
        <v>3.3944655202507761</v>
      </c>
      <c r="Y91" s="37">
        <f t="shared" si="59"/>
        <v>4.0567255515228737</v>
      </c>
      <c r="Z91" s="37">
        <f t="shared" si="60"/>
        <v>11.772013211962218</v>
      </c>
      <c r="AA91" s="37">
        <f t="shared" si="61"/>
        <v>6.347693590998631</v>
      </c>
      <c r="AB91" s="37">
        <f t="shared" si="62"/>
        <v>4.5632765225281418</v>
      </c>
      <c r="AC91" s="37">
        <f t="shared" si="63"/>
        <v>1.5060437282596411</v>
      </c>
      <c r="AD91" s="37">
        <f t="shared" si="64"/>
        <v>8.3726196368481709</v>
      </c>
      <c r="AE91" s="37">
        <f t="shared" si="65"/>
        <v>7.5840557962626889</v>
      </c>
      <c r="AF91" s="37">
        <f t="shared" si="66"/>
        <v>6.4569379045180852</v>
      </c>
      <c r="AG91" s="37">
        <f t="shared" si="67"/>
        <v>4.2352783866734285</v>
      </c>
      <c r="AH91" s="37">
        <f t="shared" si="68"/>
        <v>2.1191526480386642</v>
      </c>
      <c r="AI91" s="37">
        <f t="shared" si="69"/>
        <v>6.3447825294914821</v>
      </c>
      <c r="AJ91" s="37">
        <f t="shared" si="70"/>
        <v>3.0769179125496038</v>
      </c>
      <c r="AK91" s="37">
        <f t="shared" si="71"/>
        <v>1.6173381278758967</v>
      </c>
      <c r="AL91" s="37">
        <f t="shared" si="72"/>
        <v>5.482752015786744</v>
      </c>
      <c r="AM91" s="37">
        <f t="shared" si="73"/>
        <v>8.6492609416414865</v>
      </c>
      <c r="AN91" s="37">
        <f t="shared" si="74"/>
        <v>8.0081636542544743</v>
      </c>
      <c r="AO91" s="37">
        <f t="shared" si="75"/>
        <v>4.8775566884760053</v>
      </c>
      <c r="AP91" s="34"/>
      <c r="AQ91" s="34"/>
      <c r="AR91" s="74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M91" s="74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</row>
    <row r="92" spans="1:84" s="76" customFormat="1" ht="21" x14ac:dyDescent="0.45">
      <c r="A92" s="38">
        <v>43800</v>
      </c>
      <c r="B92" s="39">
        <v>118.66814671260222</v>
      </c>
      <c r="C92" s="39">
        <v>62.7333509507637</v>
      </c>
      <c r="D92" s="39">
        <v>127.0062956822938</v>
      </c>
      <c r="E92" s="39">
        <v>131.26732166739734</v>
      </c>
      <c r="F92" s="39">
        <v>142.93524673476625</v>
      </c>
      <c r="G92" s="39">
        <v>128.12498421154612</v>
      </c>
      <c r="H92" s="39">
        <v>132.31058537966879</v>
      </c>
      <c r="I92" s="39">
        <v>167.36430699587265</v>
      </c>
      <c r="J92" s="39">
        <v>145.7386238609956</v>
      </c>
      <c r="K92" s="39">
        <v>155.65549849314618</v>
      </c>
      <c r="L92" s="39">
        <v>130.39296105321881</v>
      </c>
      <c r="M92" s="39">
        <v>139.26726614070395</v>
      </c>
      <c r="N92" s="39">
        <v>134.72119884257572</v>
      </c>
      <c r="O92" s="39">
        <v>123.62702123762327</v>
      </c>
      <c r="P92" s="39">
        <v>100.91639647787291</v>
      </c>
      <c r="Q92" s="39">
        <v>141.68872599223931</v>
      </c>
      <c r="R92" s="39">
        <v>125.58572521532628</v>
      </c>
      <c r="S92" s="39">
        <v>144.27187409896544</v>
      </c>
      <c r="T92" s="39">
        <v>130.67142597931866</v>
      </c>
      <c r="U92" s="34"/>
      <c r="V92" s="38">
        <v>43800</v>
      </c>
      <c r="W92" s="39">
        <f t="shared" si="57"/>
        <v>2.643692109356806</v>
      </c>
      <c r="X92" s="39">
        <f t="shared" si="58"/>
        <v>-3.2267565693059765</v>
      </c>
      <c r="Y92" s="39">
        <f t="shared" si="59"/>
        <v>2.3524757516887149</v>
      </c>
      <c r="Z92" s="39">
        <f t="shared" si="60"/>
        <v>2.053235728186138</v>
      </c>
      <c r="AA92" s="39">
        <f t="shared" si="61"/>
        <v>15.73615895554488</v>
      </c>
      <c r="AB92" s="39">
        <f t="shared" si="62"/>
        <v>4.6289960202747551</v>
      </c>
      <c r="AC92" s="39">
        <f t="shared" si="63"/>
        <v>3.1025856991543179</v>
      </c>
      <c r="AD92" s="39">
        <f t="shared" si="64"/>
        <v>5.4366222131975377</v>
      </c>
      <c r="AE92" s="39">
        <f t="shared" si="65"/>
        <v>2.6512259858684502</v>
      </c>
      <c r="AF92" s="39">
        <f t="shared" si="66"/>
        <v>7.6067549577177829</v>
      </c>
      <c r="AG92" s="39">
        <f t="shared" si="67"/>
        <v>3.9344048718287041</v>
      </c>
      <c r="AH92" s="39">
        <f t="shared" si="68"/>
        <v>1.6760150073153142</v>
      </c>
      <c r="AI92" s="39">
        <f t="shared" si="69"/>
        <v>-2.1920048764917368</v>
      </c>
      <c r="AJ92" s="39">
        <f t="shared" si="70"/>
        <v>3.1441215585351614</v>
      </c>
      <c r="AK92" s="39">
        <f t="shared" si="71"/>
        <v>1.2410995206711988</v>
      </c>
      <c r="AL92" s="39">
        <f t="shared" si="72"/>
        <v>5.7498094427110118</v>
      </c>
      <c r="AM92" s="39">
        <f t="shared" si="73"/>
        <v>10.490722446211365</v>
      </c>
      <c r="AN92" s="39">
        <f t="shared" si="74"/>
        <v>7.4924797435017751</v>
      </c>
      <c r="AO92" s="39">
        <f t="shared" si="75"/>
        <v>4.3743234304878627</v>
      </c>
      <c r="AP92" s="34"/>
      <c r="AQ92" s="34"/>
      <c r="AR92" s="74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M92" s="74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</row>
    <row r="93" spans="1:84" s="76" customFormat="1" ht="21" x14ac:dyDescent="0.45">
      <c r="A93" s="54">
        <v>43831</v>
      </c>
      <c r="B93" s="55">
        <v>122.06874031619913</v>
      </c>
      <c r="C93" s="55">
        <v>72.819431295142721</v>
      </c>
      <c r="D93" s="55">
        <v>126.40886749481574</v>
      </c>
      <c r="E93" s="55">
        <v>132.92715349652741</v>
      </c>
      <c r="F93" s="55">
        <v>120.17215513944069</v>
      </c>
      <c r="G93" s="55">
        <v>125.58309589881036</v>
      </c>
      <c r="H93" s="55">
        <v>127.02672852231372</v>
      </c>
      <c r="I93" s="55">
        <v>127.92056467270109</v>
      </c>
      <c r="J93" s="55">
        <v>132.80257971580579</v>
      </c>
      <c r="K93" s="55">
        <v>163.9260589696687</v>
      </c>
      <c r="L93" s="55">
        <v>129.45577849791391</v>
      </c>
      <c r="M93" s="55">
        <v>118.89264858360737</v>
      </c>
      <c r="N93" s="55">
        <v>125.49397605154681</v>
      </c>
      <c r="O93" s="55">
        <v>121.92572633230412</v>
      </c>
      <c r="P93" s="55">
        <v>109.38471790839317</v>
      </c>
      <c r="Q93" s="55">
        <v>140.23777671015435</v>
      </c>
      <c r="R93" s="55">
        <v>122.30693462218966</v>
      </c>
      <c r="S93" s="55">
        <v>142.23342759616702</v>
      </c>
      <c r="T93" s="55">
        <v>127.12903882687327</v>
      </c>
      <c r="U93" s="34"/>
      <c r="V93" s="54">
        <v>43831</v>
      </c>
      <c r="W93" s="55">
        <f t="shared" ref="W93:W95" si="76">B93/B81*100-100</f>
        <v>0.89388873750067432</v>
      </c>
      <c r="X93" s="55">
        <f t="shared" ref="X93:X95" si="77">C93/C81*100-100</f>
        <v>13.6215844023762</v>
      </c>
      <c r="Y93" s="55">
        <f t="shared" ref="Y93:Y95" si="78">D93/D81*100-100</f>
        <v>3.3612609452357276</v>
      </c>
      <c r="Z93" s="55">
        <f t="shared" ref="Z93:Z95" si="79">E93/E81*100-100</f>
        <v>5.6776477205844174</v>
      </c>
      <c r="AA93" s="55">
        <f t="shared" ref="AA93:AA95" si="80">F93/F81*100-100</f>
        <v>11.736686460465236</v>
      </c>
      <c r="AB93" s="55">
        <f t="shared" ref="AB93:AB95" si="81">G93/G81*100-100</f>
        <v>4.4951324825795353</v>
      </c>
      <c r="AC93" s="55">
        <f t="shared" ref="AC93:AC95" si="82">H93/H81*100-100</f>
        <v>3.8786981712955964</v>
      </c>
      <c r="AD93" s="55">
        <f t="shared" ref="AD93:AD95" si="83">I93/I81*100-100</f>
        <v>4.5721381787144679</v>
      </c>
      <c r="AE93" s="55">
        <f t="shared" ref="AE93:AE95" si="84">J93/J81*100-100</f>
        <v>-0.41667890366902327</v>
      </c>
      <c r="AF93" s="55">
        <f t="shared" ref="AF93:AF95" si="85">K93/K81*100-100</f>
        <v>9.6303011064070603</v>
      </c>
      <c r="AG93" s="55">
        <f t="shared" ref="AG93:AG95" si="86">L93/L81*100-100</f>
        <v>4.1481442043592693</v>
      </c>
      <c r="AH93" s="55">
        <f t="shared" ref="AH93:AH95" si="87">M93/M81*100-100</f>
        <v>3.1578708700812399</v>
      </c>
      <c r="AI93" s="55">
        <f t="shared" ref="AI93:AI95" si="88">N93/N81*100-100</f>
        <v>4.8112602178707107</v>
      </c>
      <c r="AJ93" s="55">
        <f t="shared" ref="AJ93:AJ95" si="89">O93/O81*100-100</f>
        <v>4.6192304483589055</v>
      </c>
      <c r="AK93" s="55">
        <f t="shared" ref="AK93:AK95" si="90">P93/P81*100-100</f>
        <v>-2.1743029280570596</v>
      </c>
      <c r="AL93" s="55">
        <f t="shared" ref="AL93:AL95" si="91">Q93/Q81*100-100</f>
        <v>12.874789594285943</v>
      </c>
      <c r="AM93" s="55">
        <f t="shared" ref="AM93:AM95" si="92">R93/R81*100-100</f>
        <v>2.4089696170511559</v>
      </c>
      <c r="AN93" s="55">
        <f t="shared" ref="AN93:AN95" si="93">S93/S81*100-100</f>
        <v>7.2397221675381616</v>
      </c>
      <c r="AO93" s="55">
        <f t="shared" ref="AO93:AO95" si="94">T93/T81*100-100</f>
        <v>4.2750723463711182</v>
      </c>
      <c r="AP93" s="34"/>
      <c r="AQ93" s="34"/>
      <c r="AR93" s="74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M93" s="74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</row>
    <row r="94" spans="1:84" s="76" customFormat="1" ht="21" x14ac:dyDescent="0.45">
      <c r="A94" s="56">
        <v>43862</v>
      </c>
      <c r="B94" s="57">
        <v>127.52489777275305</v>
      </c>
      <c r="C94" s="57">
        <v>66.166769445070642</v>
      </c>
      <c r="D94" s="57">
        <v>122.74463980214342</v>
      </c>
      <c r="E94" s="57">
        <v>123.41032052429793</v>
      </c>
      <c r="F94" s="57">
        <v>119.53509061106098</v>
      </c>
      <c r="G94" s="57">
        <v>123.19024423555712</v>
      </c>
      <c r="H94" s="57">
        <v>124.68071803462345</v>
      </c>
      <c r="I94" s="57">
        <v>130.01087867649886</v>
      </c>
      <c r="J94" s="57">
        <v>121.03591931164173</v>
      </c>
      <c r="K94" s="57">
        <v>149.62105617030002</v>
      </c>
      <c r="L94" s="57">
        <v>128.54364133467459</v>
      </c>
      <c r="M94" s="57">
        <v>117.9794547801862</v>
      </c>
      <c r="N94" s="57">
        <v>121.05612154969396</v>
      </c>
      <c r="O94" s="57">
        <v>124.69316324221923</v>
      </c>
      <c r="P94" s="57">
        <v>124.49094890232152</v>
      </c>
      <c r="Q94" s="57">
        <v>133.83417516883731</v>
      </c>
      <c r="R94" s="57">
        <v>118.28506938155444</v>
      </c>
      <c r="S94" s="57">
        <v>137.12265873564459</v>
      </c>
      <c r="T94" s="57">
        <v>125.52438016561466</v>
      </c>
      <c r="U94" s="34"/>
      <c r="V94" s="56">
        <v>43862</v>
      </c>
      <c r="W94" s="57">
        <f t="shared" si="76"/>
        <v>1.2210856722554553</v>
      </c>
      <c r="X94" s="57">
        <f t="shared" si="77"/>
        <v>1.7387282905322081</v>
      </c>
      <c r="Y94" s="57">
        <f t="shared" si="78"/>
        <v>0.37853035371459498</v>
      </c>
      <c r="Z94" s="57">
        <f t="shared" si="79"/>
        <v>2.8463725491014884</v>
      </c>
      <c r="AA94" s="57">
        <f t="shared" si="80"/>
        <v>-1.2722274175970654</v>
      </c>
      <c r="AB94" s="57">
        <f t="shared" si="81"/>
        <v>3.4235680848066323</v>
      </c>
      <c r="AC94" s="57">
        <f t="shared" si="82"/>
        <v>3.1094854353907806</v>
      </c>
      <c r="AD94" s="57">
        <f t="shared" si="83"/>
        <v>9.9475946434582738</v>
      </c>
      <c r="AE94" s="57">
        <f t="shared" si="84"/>
        <v>-0.97943651664377285</v>
      </c>
      <c r="AF94" s="57">
        <f t="shared" si="85"/>
        <v>9.8515483811819138</v>
      </c>
      <c r="AG94" s="57">
        <f t="shared" si="86"/>
        <v>3.7291826758394535</v>
      </c>
      <c r="AH94" s="57">
        <f t="shared" si="87"/>
        <v>1.1017592560441187</v>
      </c>
      <c r="AI94" s="57">
        <f t="shared" si="88"/>
        <v>-0.51731170501267343</v>
      </c>
      <c r="AJ94" s="57">
        <f t="shared" si="89"/>
        <v>4.0013717990389495</v>
      </c>
      <c r="AK94" s="57">
        <f t="shared" si="90"/>
        <v>-3.0791401448978633</v>
      </c>
      <c r="AL94" s="57">
        <f t="shared" si="91"/>
        <v>2.0347446878377582</v>
      </c>
      <c r="AM94" s="57">
        <f t="shared" si="92"/>
        <v>2.4903397432936885</v>
      </c>
      <c r="AN94" s="57">
        <f t="shared" si="93"/>
        <v>4.5074937395909558</v>
      </c>
      <c r="AO94" s="57">
        <f t="shared" si="94"/>
        <v>2.3241936898307927</v>
      </c>
      <c r="AP94" s="34"/>
      <c r="AQ94" s="34"/>
      <c r="AR94" s="74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M94" s="74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</row>
    <row r="95" spans="1:84" s="76" customFormat="1" ht="21" x14ac:dyDescent="0.45">
      <c r="A95" s="56">
        <v>43891</v>
      </c>
      <c r="B95" s="57">
        <v>131.11246217753418</v>
      </c>
      <c r="C95" s="57">
        <v>62.731781273854473</v>
      </c>
      <c r="D95" s="57">
        <v>118.11929488170583</v>
      </c>
      <c r="E95" s="57">
        <v>124.39459044580525</v>
      </c>
      <c r="F95" s="57">
        <v>115.15056185091295</v>
      </c>
      <c r="G95" s="57">
        <v>118.72528553673908</v>
      </c>
      <c r="H95" s="57">
        <v>108.86928637749268</v>
      </c>
      <c r="I95" s="57">
        <v>95.712121852420012</v>
      </c>
      <c r="J95" s="57">
        <v>133.01345979358621</v>
      </c>
      <c r="K95" s="57">
        <v>147.13881793022162</v>
      </c>
      <c r="L95" s="57">
        <v>128.44850791184237</v>
      </c>
      <c r="M95" s="57">
        <v>116.80637246880787</v>
      </c>
      <c r="N95" s="57">
        <v>116.96668263121819</v>
      </c>
      <c r="O95" s="57">
        <v>124.97850075517313</v>
      </c>
      <c r="P95" s="57">
        <v>110.80691531399161</v>
      </c>
      <c r="Q95" s="57">
        <v>128.34339719579324</v>
      </c>
      <c r="R95" s="57">
        <v>103.31935246191134</v>
      </c>
      <c r="S95" s="57">
        <v>128.01952523687416</v>
      </c>
      <c r="T95" s="57">
        <v>120.91434692721434</v>
      </c>
      <c r="U95" s="34"/>
      <c r="V95" s="56">
        <v>43891</v>
      </c>
      <c r="W95" s="57">
        <f t="shared" si="76"/>
        <v>-0.85831727030635818</v>
      </c>
      <c r="X95" s="57">
        <f t="shared" si="77"/>
        <v>-4.0944000869535415</v>
      </c>
      <c r="Y95" s="57">
        <f t="shared" si="78"/>
        <v>-7.0647731992764875</v>
      </c>
      <c r="Z95" s="57">
        <f t="shared" si="79"/>
        <v>0.37561394431560302</v>
      </c>
      <c r="AA95" s="57">
        <f t="shared" si="80"/>
        <v>0.10298902025725454</v>
      </c>
      <c r="AB95" s="57">
        <f t="shared" si="81"/>
        <v>-1.5854854158948797</v>
      </c>
      <c r="AC95" s="57">
        <f t="shared" si="82"/>
        <v>-11.916802553718483</v>
      </c>
      <c r="AD95" s="57">
        <f t="shared" si="83"/>
        <v>-28.958938994515535</v>
      </c>
      <c r="AE95" s="57">
        <f t="shared" si="84"/>
        <v>7.0923984136469471</v>
      </c>
      <c r="AF95" s="57">
        <f t="shared" si="85"/>
        <v>5.3780350378670931</v>
      </c>
      <c r="AG95" s="57">
        <f t="shared" si="86"/>
        <v>2.6400351949910146</v>
      </c>
      <c r="AH95" s="57">
        <f t="shared" si="87"/>
        <v>-2.5371345960491567</v>
      </c>
      <c r="AI95" s="57">
        <f t="shared" si="88"/>
        <v>-9.3820018538099532</v>
      </c>
      <c r="AJ95" s="57">
        <f t="shared" si="89"/>
        <v>2.8530645400359589</v>
      </c>
      <c r="AK95" s="57">
        <f t="shared" si="90"/>
        <v>-14.807019990394167</v>
      </c>
      <c r="AL95" s="57">
        <f t="shared" si="91"/>
        <v>-6.949081753533676</v>
      </c>
      <c r="AM95" s="57">
        <f t="shared" si="92"/>
        <v>-14.478522237609354</v>
      </c>
      <c r="AN95" s="57">
        <f t="shared" si="93"/>
        <v>-4.4361845548785084</v>
      </c>
      <c r="AO95" s="57">
        <f t="shared" si="94"/>
        <v>-3.9919552425607208</v>
      </c>
      <c r="AP95" s="34"/>
      <c r="AQ95" s="34"/>
      <c r="AR95" s="74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M95" s="74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</row>
    <row r="96" spans="1:84" s="76" customFormat="1" ht="21" x14ac:dyDescent="0.45">
      <c r="A96" s="56">
        <v>43922</v>
      </c>
      <c r="B96" s="57">
        <v>113.87401312159888</v>
      </c>
      <c r="C96" s="57">
        <v>61.3613898323649</v>
      </c>
      <c r="D96" s="57">
        <v>110.6311134180819</v>
      </c>
      <c r="E96" s="57">
        <v>107.46399166785784</v>
      </c>
      <c r="F96" s="57">
        <v>119.04624831301881</v>
      </c>
      <c r="G96" s="57">
        <v>112.78128857705615</v>
      </c>
      <c r="H96" s="57">
        <v>86.900210250363756</v>
      </c>
      <c r="I96" s="57">
        <v>72.385541578172777</v>
      </c>
      <c r="J96" s="57">
        <v>123.77923630960791</v>
      </c>
      <c r="K96" s="57">
        <v>137.57004364425939</v>
      </c>
      <c r="L96" s="57">
        <v>128.24654006268167</v>
      </c>
      <c r="M96" s="57">
        <v>117.69183601959945</v>
      </c>
      <c r="N96" s="57">
        <v>119.62403252023309</v>
      </c>
      <c r="O96" s="57">
        <v>123.32646614291163</v>
      </c>
      <c r="P96" s="57">
        <v>92.438975234334407</v>
      </c>
      <c r="Q96" s="57">
        <v>110.74772699195719</v>
      </c>
      <c r="R96" s="57">
        <v>87.81642484558833</v>
      </c>
      <c r="S96" s="57">
        <v>116.50125379435676</v>
      </c>
      <c r="T96" s="57">
        <v>112.09144879579395</v>
      </c>
      <c r="U96" s="34"/>
      <c r="V96" s="56">
        <v>43922</v>
      </c>
      <c r="W96" s="57">
        <f t="shared" ref="W96:W98" si="95">B96/B84*100-100</f>
        <v>-2.8467481391231644</v>
      </c>
      <c r="X96" s="57">
        <f t="shared" ref="X96:X98" si="96">C96/C84*100-100</f>
        <v>-10.191483623331152</v>
      </c>
      <c r="Y96" s="57">
        <f t="shared" ref="Y96:Y98" si="97">D96/D84*100-100</f>
        <v>-10.997258812781681</v>
      </c>
      <c r="Z96" s="57">
        <f t="shared" ref="Z96:Z98" si="98">E96/E84*100-100</f>
        <v>-10.354680411215256</v>
      </c>
      <c r="AA96" s="57">
        <f t="shared" ref="AA96:AA98" si="99">F96/F84*100-100</f>
        <v>-8.9847096847712606</v>
      </c>
      <c r="AB96" s="57">
        <f t="shared" ref="AB96:AB98" si="100">G96/G84*100-100</f>
        <v>-7.0596074771122233</v>
      </c>
      <c r="AC96" s="57">
        <f t="shared" ref="AC96:AC98" si="101">H96/H84*100-100</f>
        <v>-28.903347951572584</v>
      </c>
      <c r="AD96" s="57">
        <f t="shared" ref="AD96:AD98" si="102">I96/I84*100-100</f>
        <v>-45.58675510607867</v>
      </c>
      <c r="AE96" s="57">
        <f t="shared" ref="AE96:AE98" si="103">J96/J84*100-100</f>
        <v>-3.7144663104736679</v>
      </c>
      <c r="AF96" s="57">
        <f t="shared" ref="AF96:AF98" si="104">K96/K84*100-100</f>
        <v>-2.3195913232446088</v>
      </c>
      <c r="AG96" s="57">
        <f t="shared" ref="AG96:AG98" si="105">L96/L84*100-100</f>
        <v>2.0190565835146828</v>
      </c>
      <c r="AH96" s="57">
        <f t="shared" ref="AH96:AH98" si="106">M96/M84*100-100</f>
        <v>-6.1922678466487469</v>
      </c>
      <c r="AI96" s="57">
        <f t="shared" ref="AI96:AI98" si="107">N96/N84*100-100</f>
        <v>-1.803755260737077</v>
      </c>
      <c r="AJ96" s="57">
        <f t="shared" ref="AJ96:AJ98" si="108">O96/O84*100-100</f>
        <v>1.588722627431352</v>
      </c>
      <c r="AK96" s="57">
        <f t="shared" ref="AK96:AK98" si="109">P96/P84*100-100</f>
        <v>-18.414591497009894</v>
      </c>
      <c r="AL96" s="57">
        <f t="shared" ref="AL96:AL98" si="110">Q96/Q84*100-100</f>
        <v>-15.714862732003823</v>
      </c>
      <c r="AM96" s="57">
        <f t="shared" ref="AM96:AM98" si="111">R96/R84*100-100</f>
        <v>-25.761785321249548</v>
      </c>
      <c r="AN96" s="57">
        <f t="shared" ref="AN96:AN98" si="112">S96/S84*100-100</f>
        <v>-14.582684839864982</v>
      </c>
      <c r="AO96" s="57">
        <f t="shared" ref="AO96:AO98" si="113">T96/T84*100-100</f>
        <v>-9.5833634251699493</v>
      </c>
      <c r="AP96" s="34"/>
      <c r="AQ96" s="34"/>
      <c r="AR96" s="74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M96" s="74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</row>
    <row r="97" spans="1:84" s="76" customFormat="1" ht="21" x14ac:dyDescent="0.45">
      <c r="A97" s="56">
        <v>43952</v>
      </c>
      <c r="B97" s="57">
        <v>110.2351192424498</v>
      </c>
      <c r="C97" s="57">
        <v>65.335894182918352</v>
      </c>
      <c r="D97" s="57">
        <v>111.01196039200687</v>
      </c>
      <c r="E97" s="57">
        <v>101.50974851459323</v>
      </c>
      <c r="F97" s="57">
        <v>130.23266860595629</v>
      </c>
      <c r="G97" s="57">
        <v>108.93992198743534</v>
      </c>
      <c r="H97" s="57">
        <v>83.70903703609838</v>
      </c>
      <c r="I97" s="57">
        <v>84.60560957853717</v>
      </c>
      <c r="J97" s="57">
        <v>122.79603974854957</v>
      </c>
      <c r="K97" s="57">
        <v>139.02355483669794</v>
      </c>
      <c r="L97" s="57">
        <v>127.91006302520891</v>
      </c>
      <c r="M97" s="57">
        <v>111.3758894237684</v>
      </c>
      <c r="N97" s="57">
        <v>106.25787452162545</v>
      </c>
      <c r="O97" s="57">
        <v>123.12128397003768</v>
      </c>
      <c r="P97" s="57">
        <v>89.943024677384528</v>
      </c>
      <c r="Q97" s="57">
        <v>117.22370719930186</v>
      </c>
      <c r="R97" s="57">
        <v>91.892445488486246</v>
      </c>
      <c r="S97" s="57">
        <v>110.42835633307692</v>
      </c>
      <c r="T97" s="57">
        <v>110.96716785644723</v>
      </c>
      <c r="U97" s="34"/>
      <c r="V97" s="56">
        <v>43952</v>
      </c>
      <c r="W97" s="57">
        <f t="shared" si="95"/>
        <v>-2.2493157822064518</v>
      </c>
      <c r="X97" s="57">
        <f t="shared" si="96"/>
        <v>-18.466445186985993</v>
      </c>
      <c r="Y97" s="57">
        <f t="shared" si="97"/>
        <v>-11.130221994771844</v>
      </c>
      <c r="Z97" s="57">
        <f t="shared" si="98"/>
        <v>-10.065049660173628</v>
      </c>
      <c r="AA97" s="57">
        <f t="shared" si="99"/>
        <v>-5.7755367012163532</v>
      </c>
      <c r="AB97" s="57">
        <f t="shared" si="100"/>
        <v>-8.8806511743167391</v>
      </c>
      <c r="AC97" s="57">
        <f t="shared" si="101"/>
        <v>-31.913709690188469</v>
      </c>
      <c r="AD97" s="57">
        <f t="shared" si="102"/>
        <v>-37.265630178077444</v>
      </c>
      <c r="AE97" s="57">
        <f t="shared" si="103"/>
        <v>-3.692002572047798</v>
      </c>
      <c r="AF97" s="57">
        <f t="shared" si="104"/>
        <v>-6.2992982973776179</v>
      </c>
      <c r="AG97" s="57">
        <f t="shared" si="105"/>
        <v>1.1617889878138783</v>
      </c>
      <c r="AH97" s="57">
        <f t="shared" si="106"/>
        <v>-8.8076953562179483</v>
      </c>
      <c r="AI97" s="57">
        <f t="shared" si="107"/>
        <v>-11.522657765212216</v>
      </c>
      <c r="AJ97" s="57">
        <f t="shared" si="108"/>
        <v>0.64722559284284387</v>
      </c>
      <c r="AK97" s="57">
        <f t="shared" si="109"/>
        <v>-14.718698477423203</v>
      </c>
      <c r="AL97" s="57">
        <f t="shared" si="110"/>
        <v>-17.224242445486453</v>
      </c>
      <c r="AM97" s="57">
        <f t="shared" si="111"/>
        <v>-24.232207199173146</v>
      </c>
      <c r="AN97" s="57">
        <f t="shared" si="112"/>
        <v>-17.92043366511146</v>
      </c>
      <c r="AO97" s="57">
        <f t="shared" si="113"/>
        <v>-10.278567784816715</v>
      </c>
      <c r="AP97" s="34"/>
      <c r="AQ97" s="34"/>
      <c r="AR97" s="74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M97" s="74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</row>
    <row r="98" spans="1:84" s="76" customFormat="1" ht="21" x14ac:dyDescent="0.45">
      <c r="A98" s="56">
        <v>43983</v>
      </c>
      <c r="B98" s="57">
        <v>105.32124802491803</v>
      </c>
      <c r="C98" s="57">
        <v>58.927593086380583</v>
      </c>
      <c r="D98" s="57">
        <v>113.42320805995368</v>
      </c>
      <c r="E98" s="57">
        <v>105.86844971040559</v>
      </c>
      <c r="F98" s="57">
        <v>118.13640956187122</v>
      </c>
      <c r="G98" s="57">
        <v>111.41869738722852</v>
      </c>
      <c r="H98" s="57">
        <v>82.599890017574168</v>
      </c>
      <c r="I98" s="57">
        <v>73.822656542405468</v>
      </c>
      <c r="J98" s="57">
        <v>126.81369705575982</v>
      </c>
      <c r="K98" s="57">
        <v>139.7874381029248</v>
      </c>
      <c r="L98" s="57">
        <v>127.90980106471361</v>
      </c>
      <c r="M98" s="57">
        <v>107.81882987686056</v>
      </c>
      <c r="N98" s="57">
        <v>100.50159274710445</v>
      </c>
      <c r="O98" s="57">
        <v>123.27205270524004</v>
      </c>
      <c r="P98" s="57">
        <v>95.180642151124687</v>
      </c>
      <c r="Q98" s="57">
        <v>127.06568562572035</v>
      </c>
      <c r="R98" s="57">
        <v>94.028606620155713</v>
      </c>
      <c r="S98" s="57">
        <v>112.32628793408776</v>
      </c>
      <c r="T98" s="57">
        <v>111.00521977807013</v>
      </c>
      <c r="U98" s="34"/>
      <c r="V98" s="56">
        <v>43983</v>
      </c>
      <c r="W98" s="57">
        <f t="shared" si="95"/>
        <v>-2.2158775121942824</v>
      </c>
      <c r="X98" s="57">
        <f t="shared" si="96"/>
        <v>-9.7452771541007621</v>
      </c>
      <c r="Y98" s="57">
        <f t="shared" si="97"/>
        <v>-3.6187556377340542</v>
      </c>
      <c r="Z98" s="57">
        <f t="shared" si="98"/>
        <v>-3.7773082905265198</v>
      </c>
      <c r="AA98" s="57">
        <f t="shared" si="99"/>
        <v>-9.2752694171940533</v>
      </c>
      <c r="AB98" s="57">
        <f t="shared" si="100"/>
        <v>-5.4217275412300125</v>
      </c>
      <c r="AC98" s="57">
        <f t="shared" si="101"/>
        <v>-30.497022893366847</v>
      </c>
      <c r="AD98" s="57">
        <f t="shared" si="102"/>
        <v>-45.907051411460863</v>
      </c>
      <c r="AE98" s="57">
        <f t="shared" si="103"/>
        <v>2.0227374452115043</v>
      </c>
      <c r="AF98" s="57">
        <f t="shared" si="104"/>
        <v>-2.599133829594777</v>
      </c>
      <c r="AG98" s="57">
        <f t="shared" si="105"/>
        <v>1.0480429532626374</v>
      </c>
      <c r="AH98" s="57">
        <f t="shared" si="106"/>
        <v>-8.6894262921890686</v>
      </c>
      <c r="AI98" s="57">
        <f t="shared" si="107"/>
        <v>-15.921902395119872</v>
      </c>
      <c r="AJ98" s="57">
        <f t="shared" si="108"/>
        <v>0.22165354033954543</v>
      </c>
      <c r="AK98" s="57">
        <f t="shared" si="109"/>
        <v>-9.7629038718679482</v>
      </c>
      <c r="AL98" s="57">
        <f t="shared" si="110"/>
        <v>-8.407795397787126</v>
      </c>
      <c r="AM98" s="57">
        <f t="shared" si="111"/>
        <v>-21.147138571506929</v>
      </c>
      <c r="AN98" s="57">
        <f t="shared" si="112"/>
        <v>-14.915250057915074</v>
      </c>
      <c r="AO98" s="57">
        <f t="shared" si="113"/>
        <v>-7.8751363424068899</v>
      </c>
      <c r="AP98" s="34"/>
      <c r="AQ98" s="34"/>
      <c r="AR98" s="74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M98" s="74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</row>
    <row r="99" spans="1:84" s="76" customFormat="1" ht="21" x14ac:dyDescent="0.45">
      <c r="A99" s="56">
        <v>44013</v>
      </c>
      <c r="B99" s="57">
        <v>109.32659875997778</v>
      </c>
      <c r="C99" s="57">
        <v>70.353265124816488</v>
      </c>
      <c r="D99" s="57">
        <v>121.82907350394737</v>
      </c>
      <c r="E99" s="57">
        <v>104.08308394349731</v>
      </c>
      <c r="F99" s="57">
        <v>131.67827970412455</v>
      </c>
      <c r="G99" s="57">
        <v>117.16216647311666</v>
      </c>
      <c r="H99" s="57">
        <v>100.58198918225766</v>
      </c>
      <c r="I99" s="57">
        <v>85.210530751183157</v>
      </c>
      <c r="J99" s="57">
        <v>128.95793875761004</v>
      </c>
      <c r="K99" s="57">
        <v>150.97699842820543</v>
      </c>
      <c r="L99" s="57">
        <v>129.14070910849827</v>
      </c>
      <c r="M99" s="57">
        <v>115.57001725629095</v>
      </c>
      <c r="N99" s="57">
        <v>116.83749192213911</v>
      </c>
      <c r="O99" s="57">
        <v>123.52207183951114</v>
      </c>
      <c r="P99" s="57">
        <v>109.66903531698652</v>
      </c>
      <c r="Q99" s="57">
        <v>139.03715821109682</v>
      </c>
      <c r="R99" s="57">
        <v>99.225843344743467</v>
      </c>
      <c r="S99" s="57">
        <v>119.27057861922479</v>
      </c>
      <c r="T99" s="57">
        <v>118.24840128627154</v>
      </c>
      <c r="U99" s="34"/>
      <c r="V99" s="56">
        <v>44013</v>
      </c>
      <c r="W99" s="57">
        <f t="shared" ref="W99:W101" si="114">B99/B87*100-100</f>
        <v>-4.613870452672586E-3</v>
      </c>
      <c r="X99" s="57">
        <f t="shared" ref="X99:X101" si="115">C99/C87*100-100</f>
        <v>-7.5233647749515598</v>
      </c>
      <c r="Y99" s="57">
        <f t="shared" ref="Y99:Y101" si="116">D99/D87*100-100</f>
        <v>-0.24069109280645762</v>
      </c>
      <c r="Z99" s="57">
        <f t="shared" ref="Z99:Z101" si="117">E99/E87*100-100</f>
        <v>0.25111973971152679</v>
      </c>
      <c r="AA99" s="57">
        <f t="shared" ref="AA99:AA101" si="118">F99/F87*100-100</f>
        <v>-1.2158483875925299</v>
      </c>
      <c r="AB99" s="57">
        <f t="shared" ref="AB99:AB101" si="119">G99/G87*100-100</f>
        <v>-1.5537636443148273</v>
      </c>
      <c r="AC99" s="57">
        <f t="shared" ref="AC99:AC101" si="120">H99/H87*100-100</f>
        <v>-16.019211784057276</v>
      </c>
      <c r="AD99" s="57">
        <f t="shared" ref="AD99:AD101" si="121">I99/I87*100-100</f>
        <v>-39.588456646216827</v>
      </c>
      <c r="AE99" s="57">
        <f t="shared" ref="AE99:AE101" si="122">J99/J87*100-100</f>
        <v>-0.69100307370223391</v>
      </c>
      <c r="AF99" s="57">
        <f t="shared" ref="AF99:AF101" si="123">K99/K87*100-100</f>
        <v>2.4278872951674515</v>
      </c>
      <c r="AG99" s="57">
        <f t="shared" ref="AG99:AG101" si="124">L99/L87*100-100</f>
        <v>1.501324241542946</v>
      </c>
      <c r="AH99" s="57">
        <f t="shared" ref="AH99:AH101" si="125">M99/M87*100-100</f>
        <v>-7.0789740713856588</v>
      </c>
      <c r="AI99" s="57">
        <f t="shared" ref="AI99:AI101" si="126">N99/N87*100-100</f>
        <v>-2.8227332915174514</v>
      </c>
      <c r="AJ99" s="57">
        <f t="shared" ref="AJ99:AJ101" si="127">O99/O87*100-100</f>
        <v>0.26524451472707256</v>
      </c>
      <c r="AK99" s="57">
        <f t="shared" ref="AK99:AK101" si="128">P99/P87*100-100</f>
        <v>-4.634094907574962</v>
      </c>
      <c r="AL99" s="57">
        <f t="shared" ref="AL99:AL101" si="129">Q99/Q87*100-100</f>
        <v>-3.7582883073011004</v>
      </c>
      <c r="AM99" s="57">
        <f t="shared" ref="AM99:AM101" si="130">R99/R87*100-100</f>
        <v>-16.96697601243639</v>
      </c>
      <c r="AN99" s="57">
        <f t="shared" ref="AN99:AN101" si="131">S99/S87*100-100</f>
        <v>-10.055897752717428</v>
      </c>
      <c r="AO99" s="57">
        <f t="shared" ref="AO99:AO101" si="132">T99/T87*100-100</f>
        <v>-3.8918785850757018</v>
      </c>
      <c r="AP99" s="34"/>
      <c r="AQ99" s="34"/>
      <c r="AR99" s="74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M99" s="74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</row>
    <row r="100" spans="1:84" s="76" customFormat="1" ht="21" x14ac:dyDescent="0.45">
      <c r="A100" s="56">
        <v>44044</v>
      </c>
      <c r="B100" s="57">
        <v>111.92388621273598</v>
      </c>
      <c r="C100" s="57">
        <v>75.016332247515848</v>
      </c>
      <c r="D100" s="57">
        <v>119.28854364496952</v>
      </c>
      <c r="E100" s="57">
        <v>115.14808215455065</v>
      </c>
      <c r="F100" s="57">
        <v>135.05803943263223</v>
      </c>
      <c r="G100" s="57">
        <v>122.84658284518621</v>
      </c>
      <c r="H100" s="57">
        <v>105.74755669840607</v>
      </c>
      <c r="I100" s="57">
        <v>97.910832986623106</v>
      </c>
      <c r="J100" s="57">
        <v>127.81022278715017</v>
      </c>
      <c r="K100" s="57">
        <v>148.79328536911419</v>
      </c>
      <c r="L100" s="57">
        <v>130.0384367935084</v>
      </c>
      <c r="M100" s="57">
        <v>114.42627579885524</v>
      </c>
      <c r="N100" s="57">
        <v>104.85501069346438</v>
      </c>
      <c r="O100" s="57">
        <v>123.30222842168969</v>
      </c>
      <c r="P100" s="57">
        <v>113.00554830315889</v>
      </c>
      <c r="Q100" s="57">
        <v>141.60250080779622</v>
      </c>
      <c r="R100" s="57">
        <v>104.80778696790028</v>
      </c>
      <c r="S100" s="57">
        <v>125.90198707431396</v>
      </c>
      <c r="T100" s="57">
        <v>120.63006293879852</v>
      </c>
      <c r="U100" s="34"/>
      <c r="V100" s="56">
        <v>44044</v>
      </c>
      <c r="W100" s="57">
        <f t="shared" si="114"/>
        <v>-0.30408663153312432</v>
      </c>
      <c r="X100" s="57">
        <f t="shared" si="115"/>
        <v>0.21764037604154396</v>
      </c>
      <c r="Y100" s="57">
        <f t="shared" si="116"/>
        <v>2.4004952080529165</v>
      </c>
      <c r="Z100" s="57">
        <f t="shared" si="117"/>
        <v>9.6953703049717461</v>
      </c>
      <c r="AA100" s="57">
        <f t="shared" si="118"/>
        <v>0.82784011130540591</v>
      </c>
      <c r="AB100" s="57">
        <f t="shared" si="119"/>
        <v>1.5033339973786752</v>
      </c>
      <c r="AC100" s="57">
        <f t="shared" si="120"/>
        <v>-12.005126817057459</v>
      </c>
      <c r="AD100" s="57">
        <f t="shared" si="121"/>
        <v>-27.584174745450099</v>
      </c>
      <c r="AE100" s="57">
        <f t="shared" si="122"/>
        <v>2.866961702546007</v>
      </c>
      <c r="AF100" s="57">
        <f t="shared" si="123"/>
        <v>5.5542330636433519</v>
      </c>
      <c r="AG100" s="57">
        <f t="shared" si="124"/>
        <v>2.2325261143759008</v>
      </c>
      <c r="AH100" s="57">
        <f t="shared" si="125"/>
        <v>-5.395223886881368</v>
      </c>
      <c r="AI100" s="57">
        <f t="shared" si="126"/>
        <v>-4.7438534078384578</v>
      </c>
      <c r="AJ100" s="57">
        <f t="shared" si="127"/>
        <v>-0.32977475355860975</v>
      </c>
      <c r="AK100" s="57">
        <f t="shared" si="128"/>
        <v>-2.3171495462266165</v>
      </c>
      <c r="AL100" s="57">
        <f t="shared" si="129"/>
        <v>-1.2002739824198585</v>
      </c>
      <c r="AM100" s="57">
        <f t="shared" si="130"/>
        <v>-12.291522684563304</v>
      </c>
      <c r="AN100" s="57">
        <f t="shared" si="131"/>
        <v>-5.0574246821507529</v>
      </c>
      <c r="AO100" s="57">
        <f t="shared" si="132"/>
        <v>-1.1139113648845296</v>
      </c>
      <c r="AP100" s="34"/>
      <c r="AQ100" s="34"/>
      <c r="AR100" s="74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M100" s="74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</row>
    <row r="101" spans="1:84" s="76" customFormat="1" ht="21" x14ac:dyDescent="0.45">
      <c r="A101" s="56">
        <v>44075</v>
      </c>
      <c r="B101" s="57">
        <v>108.34462002542931</v>
      </c>
      <c r="C101" s="57">
        <v>72.837815239920744</v>
      </c>
      <c r="D101" s="57">
        <v>119.71556616192919</v>
      </c>
      <c r="E101" s="57">
        <v>125.32267736764621</v>
      </c>
      <c r="F101" s="57">
        <v>128.85699333630438</v>
      </c>
      <c r="G101" s="57">
        <v>127.04356911995612</v>
      </c>
      <c r="H101" s="57">
        <v>110.69942813207787</v>
      </c>
      <c r="I101" s="57">
        <v>99.787751481272693</v>
      </c>
      <c r="J101" s="57">
        <v>129.05557056623141</v>
      </c>
      <c r="K101" s="57">
        <v>149.00670393999252</v>
      </c>
      <c r="L101" s="57">
        <v>131.19452275139255</v>
      </c>
      <c r="M101" s="57">
        <v>113.20938743046079</v>
      </c>
      <c r="N101" s="57">
        <v>110.33704783885611</v>
      </c>
      <c r="O101" s="57">
        <v>123.38531006443169</v>
      </c>
      <c r="P101" s="57">
        <v>107.37318600029391</v>
      </c>
      <c r="Q101" s="57">
        <v>146.02477855261569</v>
      </c>
      <c r="R101" s="57">
        <v>108.24889255566227</v>
      </c>
      <c r="S101" s="57">
        <v>131.53463453592997</v>
      </c>
      <c r="T101" s="57">
        <v>121.82971348630379</v>
      </c>
      <c r="U101" s="34"/>
      <c r="V101" s="56">
        <v>44075</v>
      </c>
      <c r="W101" s="57">
        <f t="shared" si="114"/>
        <v>1.7887667930924351</v>
      </c>
      <c r="X101" s="57">
        <f t="shared" si="115"/>
        <v>2.3556363174594708</v>
      </c>
      <c r="Y101" s="57">
        <f t="shared" si="116"/>
        <v>7.650751432672493</v>
      </c>
      <c r="Z101" s="57">
        <f t="shared" si="117"/>
        <v>13.605718314540894</v>
      </c>
      <c r="AA101" s="57">
        <f t="shared" si="118"/>
        <v>-5.6724019674439603</v>
      </c>
      <c r="AB101" s="57">
        <f t="shared" si="119"/>
        <v>4.1010158626044699</v>
      </c>
      <c r="AC101" s="57">
        <f t="shared" si="120"/>
        <v>-9.890548207082773</v>
      </c>
      <c r="AD101" s="57">
        <f t="shared" si="121"/>
        <v>-22.530921293940409</v>
      </c>
      <c r="AE101" s="57">
        <f t="shared" si="122"/>
        <v>6.3852494690868014</v>
      </c>
      <c r="AF101" s="57">
        <f t="shared" si="123"/>
        <v>3.0343420508107926</v>
      </c>
      <c r="AG101" s="57">
        <f t="shared" si="124"/>
        <v>2.7939964980629384</v>
      </c>
      <c r="AH101" s="57">
        <f t="shared" si="125"/>
        <v>-3.6503823623535823</v>
      </c>
      <c r="AI101" s="57">
        <f t="shared" si="126"/>
        <v>-8.7306044673692185</v>
      </c>
      <c r="AJ101" s="57">
        <f t="shared" si="127"/>
        <v>-0.29632978600292859</v>
      </c>
      <c r="AK101" s="57">
        <f t="shared" si="128"/>
        <v>-0.30724932777073377</v>
      </c>
      <c r="AL101" s="57">
        <f t="shared" si="129"/>
        <v>4.2070014647060674</v>
      </c>
      <c r="AM101" s="57">
        <f t="shared" si="130"/>
        <v>-10.030689054370896</v>
      </c>
      <c r="AN101" s="57">
        <f t="shared" si="131"/>
        <v>-0.85691913428122746</v>
      </c>
      <c r="AO101" s="57">
        <f t="shared" si="132"/>
        <v>0.81718947337509462</v>
      </c>
      <c r="AP101" s="34"/>
      <c r="AQ101" s="34"/>
      <c r="AR101" s="74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M101" s="74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</row>
    <row r="102" spans="1:84" s="76" customFormat="1" ht="21" x14ac:dyDescent="0.45">
      <c r="A102" s="56">
        <v>44105</v>
      </c>
      <c r="B102" s="57">
        <v>105.67183096651776</v>
      </c>
      <c r="C102" s="57">
        <v>77.718992761172402</v>
      </c>
      <c r="D102" s="57">
        <v>122.90645350366145</v>
      </c>
      <c r="E102" s="57">
        <v>136.93512663555583</v>
      </c>
      <c r="F102" s="57">
        <v>128.0236987724777</v>
      </c>
      <c r="G102" s="57">
        <v>130.61454631062162</v>
      </c>
      <c r="H102" s="57">
        <v>112.76313562355672</v>
      </c>
      <c r="I102" s="57">
        <v>114.71073290390487</v>
      </c>
      <c r="J102" s="57">
        <v>134.44388683176064</v>
      </c>
      <c r="K102" s="57">
        <v>154.46909320150075</v>
      </c>
      <c r="L102" s="57">
        <v>132.89060022340507</v>
      </c>
      <c r="M102" s="57">
        <v>126.72398311779652</v>
      </c>
      <c r="N102" s="57">
        <v>130.59712384105748</v>
      </c>
      <c r="O102" s="57">
        <v>122.81219567293779</v>
      </c>
      <c r="P102" s="57">
        <v>105.21702577149362</v>
      </c>
      <c r="Q102" s="57">
        <v>154.87413850020465</v>
      </c>
      <c r="R102" s="57">
        <v>117.65040418510384</v>
      </c>
      <c r="S102" s="57">
        <v>136.18679544852506</v>
      </c>
      <c r="T102" s="57">
        <v>125.69998804553262</v>
      </c>
      <c r="U102" s="34"/>
      <c r="V102" s="56">
        <v>44105</v>
      </c>
      <c r="W102" s="57">
        <f t="shared" ref="W102:W104" si="133">B102/B90*100-100</f>
        <v>0.97438823635771143</v>
      </c>
      <c r="X102" s="57">
        <f t="shared" ref="X102:X104" si="134">C102/C90*100-100</f>
        <v>6.911958367292371</v>
      </c>
      <c r="Y102" s="57">
        <f t="shared" ref="Y102:Y104" si="135">D102/D90*100-100</f>
        <v>5.4507037108712666</v>
      </c>
      <c r="Z102" s="57">
        <f t="shared" ref="Z102:Z104" si="136">E102/E90*100-100</f>
        <v>3.861774944183054</v>
      </c>
      <c r="AA102" s="57">
        <f t="shared" ref="AA102:AA104" si="137">F102/F90*100-100</f>
        <v>-0.25210110140508846</v>
      </c>
      <c r="AB102" s="57">
        <f t="shared" ref="AB102:AB104" si="138">G102/G90*100-100</f>
        <v>4.4769053732305792</v>
      </c>
      <c r="AC102" s="57">
        <f t="shared" ref="AC102:AC104" si="139">H102/H90*100-100</f>
        <v>-9.3900521181129903</v>
      </c>
      <c r="AD102" s="57">
        <f t="shared" ref="AD102:AD104" si="140">I102/I90*100-100</f>
        <v>-16.607053282214906</v>
      </c>
      <c r="AE102" s="57">
        <f t="shared" ref="AE102:AE104" si="141">J102/J90*100-100</f>
        <v>2.6646151526768591</v>
      </c>
      <c r="AF102" s="57">
        <f t="shared" ref="AF102:AF104" si="142">K102/K90*100-100</f>
        <v>5.6368643150293849</v>
      </c>
      <c r="AG102" s="57">
        <f t="shared" ref="AG102:AG104" si="143">L102/L90*100-100</f>
        <v>2.9437418853638633</v>
      </c>
      <c r="AH102" s="57">
        <f t="shared" ref="AH102:AH104" si="144">M102/M90*100-100</f>
        <v>-1.4843890155279809</v>
      </c>
      <c r="AI102" s="57">
        <f t="shared" ref="AI102:AI104" si="145">N102/N90*100-100</f>
        <v>6.074705117158004</v>
      </c>
      <c r="AJ102" s="57">
        <f t="shared" ref="AJ102:AJ104" si="146">O102/O90*100-100</f>
        <v>4.0691107003468119E-2</v>
      </c>
      <c r="AK102" s="57">
        <f t="shared" ref="AK102:AK104" si="147">P102/P90*100-100</f>
        <v>13.812181067999347</v>
      </c>
      <c r="AL102" s="57">
        <f t="shared" ref="AL102:AL104" si="148">Q102/Q90*100-100</f>
        <v>8.007277708736396</v>
      </c>
      <c r="AM102" s="57">
        <f t="shared" ref="AM102:AM104" si="149">R102/R90*100-100</f>
        <v>-4.7927141287681536</v>
      </c>
      <c r="AN102" s="57">
        <f t="shared" ref="AN102:AN104" si="150">S102/S90*100-100</f>
        <v>-0.63705807623260569</v>
      </c>
      <c r="AO102" s="57">
        <f t="shared" ref="AO102:AO104" si="151">T102/T90*100-100</f>
        <v>2.2552662037112583</v>
      </c>
      <c r="AP102" s="34"/>
      <c r="AQ102" s="34"/>
      <c r="AR102" s="74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M102" s="74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</row>
    <row r="103" spans="1:84" s="76" customFormat="1" ht="21" x14ac:dyDescent="0.45">
      <c r="A103" s="56">
        <v>44136</v>
      </c>
      <c r="B103" s="57">
        <v>112.27379801282459</v>
      </c>
      <c r="C103" s="57">
        <v>69.10469239046887</v>
      </c>
      <c r="D103" s="57">
        <v>124.04737482783163</v>
      </c>
      <c r="E103" s="57">
        <v>135.27896160956726</v>
      </c>
      <c r="F103" s="57">
        <v>134.76703414698625</v>
      </c>
      <c r="G103" s="57">
        <v>134.34828520771495</v>
      </c>
      <c r="H103" s="57">
        <v>117.26052624937944</v>
      </c>
      <c r="I103" s="57">
        <v>116.51788018679379</v>
      </c>
      <c r="J103" s="57">
        <v>135.66680915490065</v>
      </c>
      <c r="K103" s="57">
        <v>156.17424697122323</v>
      </c>
      <c r="L103" s="57">
        <v>133.6890944726326</v>
      </c>
      <c r="M103" s="57">
        <v>130.35541089351307</v>
      </c>
      <c r="N103" s="57">
        <v>129.56880757575436</v>
      </c>
      <c r="O103" s="57">
        <v>123.17606443315617</v>
      </c>
      <c r="P103" s="57">
        <v>112.49285282502635</v>
      </c>
      <c r="Q103" s="57">
        <v>153.11696016763554</v>
      </c>
      <c r="R103" s="57">
        <v>118.92285426890359</v>
      </c>
      <c r="S103" s="57">
        <v>143.39345951980056</v>
      </c>
      <c r="T103" s="57">
        <v>128.6944639542528</v>
      </c>
      <c r="U103" s="34"/>
      <c r="V103" s="56">
        <v>44136</v>
      </c>
      <c r="W103" s="57">
        <f t="shared" si="133"/>
        <v>0.67361260887682306</v>
      </c>
      <c r="X103" s="57">
        <f t="shared" si="134"/>
        <v>-6.0780679870499625</v>
      </c>
      <c r="Y103" s="57">
        <f t="shared" si="135"/>
        <v>0.81828185898760353</v>
      </c>
      <c r="Z103" s="57">
        <f t="shared" si="136"/>
        <v>-1.9832143600715852</v>
      </c>
      <c r="AA103" s="57">
        <f t="shared" si="137"/>
        <v>-1.8689331974941865</v>
      </c>
      <c r="AB103" s="57">
        <f t="shared" si="138"/>
        <v>4.9223086899800705</v>
      </c>
      <c r="AC103" s="57">
        <f t="shared" si="139"/>
        <v>-7.7783944280032102</v>
      </c>
      <c r="AD103" s="57">
        <f t="shared" si="140"/>
        <v>-18.635942147352011</v>
      </c>
      <c r="AE103" s="57">
        <f t="shared" si="141"/>
        <v>-2.0907072479109416</v>
      </c>
      <c r="AF103" s="57">
        <f t="shared" si="142"/>
        <v>3.3127031608386091</v>
      </c>
      <c r="AG103" s="57">
        <f t="shared" si="143"/>
        <v>2.979045215475324</v>
      </c>
      <c r="AH103" s="57">
        <f t="shared" si="144"/>
        <v>-1.3434836292214811</v>
      </c>
      <c r="AI103" s="57">
        <f t="shared" si="145"/>
        <v>-2.4152401310632285</v>
      </c>
      <c r="AJ103" s="57">
        <f t="shared" si="146"/>
        <v>0.28347826139925303</v>
      </c>
      <c r="AK103" s="57">
        <f t="shared" si="147"/>
        <v>25.19636897915953</v>
      </c>
      <c r="AL103" s="57">
        <f t="shared" si="148"/>
        <v>8.7084493452961595</v>
      </c>
      <c r="AM103" s="57">
        <f t="shared" si="149"/>
        <v>-5.1512501984529706</v>
      </c>
      <c r="AN103" s="57">
        <f t="shared" si="150"/>
        <v>0.47895538530396209</v>
      </c>
      <c r="AO103" s="57">
        <f t="shared" si="151"/>
        <v>1.2752900275244485</v>
      </c>
      <c r="AP103" s="34"/>
      <c r="AQ103" s="34"/>
      <c r="AR103" s="74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M103" s="74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</row>
    <row r="104" spans="1:84" s="76" customFormat="1" ht="21" x14ac:dyDescent="0.45">
      <c r="A104" s="58">
        <v>44166</v>
      </c>
      <c r="B104" s="59">
        <v>120.87372516323465</v>
      </c>
      <c r="C104" s="59">
        <v>72.706331644627753</v>
      </c>
      <c r="D104" s="59">
        <v>135.66349549062295</v>
      </c>
      <c r="E104" s="59">
        <v>144.31965458866816</v>
      </c>
      <c r="F104" s="59">
        <v>137.74856757971085</v>
      </c>
      <c r="G104" s="59">
        <v>135.98527042528931</v>
      </c>
      <c r="H104" s="59">
        <v>127.32825317094311</v>
      </c>
      <c r="I104" s="59">
        <v>145.35517701035343</v>
      </c>
      <c r="J104" s="59">
        <v>159.14259737620586</v>
      </c>
      <c r="K104" s="59">
        <v>167.55671534337642</v>
      </c>
      <c r="L104" s="59">
        <v>134.88802687799287</v>
      </c>
      <c r="M104" s="59">
        <v>142.64193624854857</v>
      </c>
      <c r="N104" s="59">
        <v>150.93042674212668</v>
      </c>
      <c r="O104" s="59">
        <v>124.08802101282548</v>
      </c>
      <c r="P104" s="59">
        <v>110.59866357863783</v>
      </c>
      <c r="Q104" s="59">
        <v>161.04696283445264</v>
      </c>
      <c r="R104" s="59">
        <v>122.58047960904828</v>
      </c>
      <c r="S104" s="59">
        <v>148.91943727469666</v>
      </c>
      <c r="T104" s="59">
        <v>135.96557691734679</v>
      </c>
      <c r="U104" s="34"/>
      <c r="V104" s="58">
        <v>44166</v>
      </c>
      <c r="W104" s="59">
        <f t="shared" si="133"/>
        <v>1.8586103446732238</v>
      </c>
      <c r="X104" s="59">
        <f t="shared" si="134"/>
        <v>15.897414282382826</v>
      </c>
      <c r="Y104" s="59">
        <f t="shared" si="135"/>
        <v>6.8163548600654593</v>
      </c>
      <c r="Z104" s="59">
        <f t="shared" si="136"/>
        <v>9.9433223406070397</v>
      </c>
      <c r="AA104" s="59">
        <f t="shared" si="137"/>
        <v>-3.6286915043984322</v>
      </c>
      <c r="AB104" s="59">
        <f t="shared" si="138"/>
        <v>6.13485828865754</v>
      </c>
      <c r="AC104" s="59">
        <f t="shared" si="139"/>
        <v>-3.7656338640092599</v>
      </c>
      <c r="AD104" s="59">
        <f t="shared" si="140"/>
        <v>-13.150432359548432</v>
      </c>
      <c r="AE104" s="59">
        <f t="shared" si="141"/>
        <v>9.1972691659246522</v>
      </c>
      <c r="AF104" s="59">
        <f t="shared" si="142"/>
        <v>7.6458698635398719</v>
      </c>
      <c r="AG104" s="59">
        <f t="shared" si="143"/>
        <v>3.4473224539623999</v>
      </c>
      <c r="AH104" s="59">
        <f t="shared" si="144"/>
        <v>2.4231610207922927</v>
      </c>
      <c r="AI104" s="59">
        <f t="shared" si="145"/>
        <v>12.031683238279186</v>
      </c>
      <c r="AJ104" s="59">
        <f t="shared" si="146"/>
        <v>0.37289564254415097</v>
      </c>
      <c r="AK104" s="59">
        <f t="shared" si="147"/>
        <v>9.5943448623711589</v>
      </c>
      <c r="AL104" s="59">
        <f t="shared" si="148"/>
        <v>13.662510342053352</v>
      </c>
      <c r="AM104" s="59">
        <f t="shared" si="149"/>
        <v>-2.3929834391012861</v>
      </c>
      <c r="AN104" s="59">
        <f t="shared" si="150"/>
        <v>3.2213923917999097</v>
      </c>
      <c r="AO104" s="59">
        <f t="shared" si="151"/>
        <v>4.0514985570495412</v>
      </c>
      <c r="AP104" s="34"/>
      <c r="AQ104" s="34"/>
      <c r="AR104" s="74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M104" s="74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</row>
    <row r="105" spans="1:84" s="76" customFormat="1" ht="21" x14ac:dyDescent="0.45">
      <c r="A105" s="46">
        <v>44197</v>
      </c>
      <c r="B105" s="47">
        <v>125.8323694042834</v>
      </c>
      <c r="C105" s="47">
        <v>65.543876860027382</v>
      </c>
      <c r="D105" s="47">
        <v>128.63513431805066</v>
      </c>
      <c r="E105" s="47">
        <v>134.07351621556836</v>
      </c>
      <c r="F105" s="47">
        <v>125.09899554722222</v>
      </c>
      <c r="G105" s="47">
        <v>132.08405973860201</v>
      </c>
      <c r="H105" s="47">
        <v>114.92203405483913</v>
      </c>
      <c r="I105" s="47">
        <v>117.96816132580877</v>
      </c>
      <c r="J105" s="47">
        <v>133.98421045751383</v>
      </c>
      <c r="K105" s="47">
        <v>169.02455660295939</v>
      </c>
      <c r="L105" s="47">
        <v>134.18430693038852</v>
      </c>
      <c r="M105" s="47">
        <v>120.89077382542368</v>
      </c>
      <c r="N105" s="47">
        <v>125.28443353018662</v>
      </c>
      <c r="O105" s="47">
        <v>121.79333264203049</v>
      </c>
      <c r="P105" s="47">
        <v>98.711426956285763</v>
      </c>
      <c r="Q105" s="47">
        <v>154.13042391198007</v>
      </c>
      <c r="R105" s="47">
        <v>111.81818150377462</v>
      </c>
      <c r="S105" s="47">
        <v>146.88269429891568</v>
      </c>
      <c r="T105" s="47">
        <v>128.84074405638867</v>
      </c>
      <c r="U105" s="34"/>
      <c r="V105" s="46">
        <v>44197</v>
      </c>
      <c r="W105" s="47">
        <f t="shared" ref="W105:W107" si="152">B105/B93*100-100</f>
        <v>3.0832046585679507</v>
      </c>
      <c r="X105" s="47">
        <f t="shared" ref="X105:X107" si="153">C105/C93*100-100</f>
        <v>-9.9912266626018607</v>
      </c>
      <c r="Y105" s="47">
        <f t="shared" ref="Y105:Y107" si="154">D105/D93*100-100</f>
        <v>1.7611634906279221</v>
      </c>
      <c r="Z105" s="47">
        <f t="shared" ref="Z105:Z107" si="155">E105/E93*100-100</f>
        <v>0.86239920805262216</v>
      </c>
      <c r="AA105" s="47">
        <f t="shared" ref="AA105:AA107" si="156">F105/F93*100-100</f>
        <v>4.0998186327479118</v>
      </c>
      <c r="AB105" s="47">
        <f t="shared" ref="AB105:AB107" si="157">G105/G93*100-100</f>
        <v>5.176623329169928</v>
      </c>
      <c r="AC105" s="47">
        <f t="shared" ref="AC105:AC107" si="158">H105/H93*100-100</f>
        <v>-9.529249952578482</v>
      </c>
      <c r="AD105" s="47">
        <f t="shared" ref="AD105:AD107" si="159">I105/I93*100-100</f>
        <v>-7.7801433822283741</v>
      </c>
      <c r="AE105" s="47">
        <f t="shared" ref="AE105:AE107" si="160">J105/J93*100-100</f>
        <v>0.88976490083001636</v>
      </c>
      <c r="AF105" s="47">
        <f t="shared" ref="AF105:AF107" si="161">K105/K93*100-100</f>
        <v>3.1102423039610017</v>
      </c>
      <c r="AG105" s="47">
        <f t="shared" ref="AG105:AG107" si="162">L105/L93*100-100</f>
        <v>3.6526205993584284</v>
      </c>
      <c r="AH105" s="47">
        <f t="shared" ref="AH105:AH107" si="163">M105/M93*100-100</f>
        <v>1.6806129442151274</v>
      </c>
      <c r="AI105" s="47">
        <f t="shared" ref="AI105:AI107" si="164">N105/N93*100-100</f>
        <v>-0.16697416716968405</v>
      </c>
      <c r="AJ105" s="47">
        <f t="shared" ref="AJ105:AJ107" si="165">O105/O93*100-100</f>
        <v>-0.10858552518506315</v>
      </c>
      <c r="AK105" s="47">
        <f t="shared" ref="AK105:AK107" si="166">P105/P93*100-100</f>
        <v>-9.7575704871735525</v>
      </c>
      <c r="AL105" s="47">
        <f t="shared" ref="AL105:AL107" si="167">Q105/Q93*100-100</f>
        <v>9.906494189892399</v>
      </c>
      <c r="AM105" s="47">
        <f t="shared" ref="AM105:AM107" si="168">R105/R93*100-100</f>
        <v>-8.5757632229236691</v>
      </c>
      <c r="AN105" s="47">
        <f t="shared" ref="AN105:AN107" si="169">S105/S93*100-100</f>
        <v>3.2687581121569877</v>
      </c>
      <c r="AO105" s="47">
        <f t="shared" ref="AO105:AO107" si="170">T105/T93*100-100</f>
        <v>1.3464313466936773</v>
      </c>
      <c r="AP105" s="34"/>
      <c r="AQ105" s="34"/>
      <c r="AR105" s="74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M105" s="74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</row>
    <row r="106" spans="1:84" s="76" customFormat="1" ht="21" x14ac:dyDescent="0.45">
      <c r="A106" s="36">
        <v>44228</v>
      </c>
      <c r="B106" s="37">
        <v>130.2286102182197</v>
      </c>
      <c r="C106" s="37">
        <v>70.077272507032646</v>
      </c>
      <c r="D106" s="37">
        <v>128.11548159321356</v>
      </c>
      <c r="E106" s="37">
        <v>124.49494517709341</v>
      </c>
      <c r="F106" s="37">
        <v>137.29519595988359</v>
      </c>
      <c r="G106" s="37">
        <v>129.16555649720397</v>
      </c>
      <c r="H106" s="37">
        <v>117.2746018804318</v>
      </c>
      <c r="I106" s="37">
        <v>109.94269165255811</v>
      </c>
      <c r="J106" s="37">
        <v>130.0298844636786</v>
      </c>
      <c r="K106" s="37">
        <v>150.83947625133905</v>
      </c>
      <c r="L106" s="37">
        <v>133.78653812656242</v>
      </c>
      <c r="M106" s="37">
        <v>122.87628498128255</v>
      </c>
      <c r="N106" s="37">
        <v>123.38245484241769</v>
      </c>
      <c r="O106" s="37">
        <v>124.66984868549999</v>
      </c>
      <c r="P106" s="37">
        <v>111.62095698390566</v>
      </c>
      <c r="Q106" s="37">
        <v>146.45288561444667</v>
      </c>
      <c r="R106" s="37">
        <v>110.10785745929392</v>
      </c>
      <c r="S106" s="37">
        <v>142.7315917387885</v>
      </c>
      <c r="T106" s="37">
        <v>128.52549346327518</v>
      </c>
      <c r="U106" s="34"/>
      <c r="V106" s="36">
        <v>44228</v>
      </c>
      <c r="W106" s="37">
        <f t="shared" si="152"/>
        <v>2.1201447659927624</v>
      </c>
      <c r="X106" s="37">
        <f t="shared" si="153"/>
        <v>5.9100710141340045</v>
      </c>
      <c r="Y106" s="37">
        <f t="shared" si="154"/>
        <v>4.3756222672758582</v>
      </c>
      <c r="Z106" s="37">
        <f t="shared" si="155"/>
        <v>0.8788767812833953</v>
      </c>
      <c r="AA106" s="37">
        <f t="shared" si="156"/>
        <v>14.857649965406239</v>
      </c>
      <c r="AB106" s="37">
        <f t="shared" si="157"/>
        <v>4.8504752131355531</v>
      </c>
      <c r="AC106" s="37">
        <f t="shared" si="158"/>
        <v>-5.9400653693179777</v>
      </c>
      <c r="AD106" s="37">
        <f t="shared" si="159"/>
        <v>-15.435775242989976</v>
      </c>
      <c r="AE106" s="37">
        <f t="shared" si="160"/>
        <v>7.4308231830580098</v>
      </c>
      <c r="AF106" s="37">
        <f t="shared" si="161"/>
        <v>0.81433730801379056</v>
      </c>
      <c r="AG106" s="37">
        <f t="shared" si="162"/>
        <v>4.0786901144627592</v>
      </c>
      <c r="AH106" s="37">
        <f t="shared" si="163"/>
        <v>4.1505787683286997</v>
      </c>
      <c r="AI106" s="37">
        <f t="shared" si="164"/>
        <v>1.9216981867114811</v>
      </c>
      <c r="AJ106" s="37">
        <f t="shared" si="165"/>
        <v>-1.8697542121017818E-2</v>
      </c>
      <c r="AK106" s="37">
        <f t="shared" si="166"/>
        <v>-10.338094481482301</v>
      </c>
      <c r="AL106" s="37">
        <f t="shared" si="167"/>
        <v>9.4286159941512295</v>
      </c>
      <c r="AM106" s="37">
        <f t="shared" si="168"/>
        <v>-6.9131395576927162</v>
      </c>
      <c r="AN106" s="37">
        <f t="shared" si="169"/>
        <v>4.0904494230652517</v>
      </c>
      <c r="AO106" s="37">
        <f t="shared" si="170"/>
        <v>2.3908608779433109</v>
      </c>
      <c r="AP106" s="34"/>
      <c r="AQ106" s="34"/>
      <c r="AR106" s="74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M106" s="74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</row>
    <row r="107" spans="1:84" s="76" customFormat="1" ht="21" x14ac:dyDescent="0.45">
      <c r="A107" s="36">
        <v>44256</v>
      </c>
      <c r="B107" s="37">
        <v>136.2045838306336</v>
      </c>
      <c r="C107" s="37">
        <v>76.170315732534334</v>
      </c>
      <c r="D107" s="37">
        <v>134.17621677757165</v>
      </c>
      <c r="E107" s="37">
        <v>133.11618946235907</v>
      </c>
      <c r="F107" s="37">
        <v>136.50921871001435</v>
      </c>
      <c r="G107" s="37">
        <v>129.11459163623115</v>
      </c>
      <c r="H107" s="37">
        <v>118.24399296693967</v>
      </c>
      <c r="I107" s="37">
        <v>120.06359801197688</v>
      </c>
      <c r="J107" s="37">
        <v>141.65964565579188</v>
      </c>
      <c r="K107" s="37">
        <v>152.93810769863109</v>
      </c>
      <c r="L107" s="37">
        <v>134.73810465885927</v>
      </c>
      <c r="M107" s="37">
        <v>126.36978343020338</v>
      </c>
      <c r="N107" s="37">
        <v>138.09734100282759</v>
      </c>
      <c r="O107" s="37">
        <v>125.80033101577163</v>
      </c>
      <c r="P107" s="37">
        <v>128.14476994784391</v>
      </c>
      <c r="Q107" s="37">
        <v>152.7965085763563</v>
      </c>
      <c r="R107" s="37">
        <v>115.00314523131522</v>
      </c>
      <c r="S107" s="37">
        <v>143.42468739174549</v>
      </c>
      <c r="T107" s="37">
        <v>132.98327508838213</v>
      </c>
      <c r="U107" s="34"/>
      <c r="V107" s="36">
        <v>44256</v>
      </c>
      <c r="W107" s="37">
        <f t="shared" si="152"/>
        <v>3.8837815784470422</v>
      </c>
      <c r="X107" s="37">
        <f t="shared" si="153"/>
        <v>21.422210856749274</v>
      </c>
      <c r="Y107" s="37">
        <f t="shared" si="154"/>
        <v>13.593817937997784</v>
      </c>
      <c r="Z107" s="37">
        <f t="shared" si="155"/>
        <v>7.0112365700930752</v>
      </c>
      <c r="AA107" s="37">
        <f t="shared" si="156"/>
        <v>18.548460828836212</v>
      </c>
      <c r="AB107" s="37">
        <f t="shared" si="157"/>
        <v>8.7507105605377973</v>
      </c>
      <c r="AC107" s="37">
        <f t="shared" si="158"/>
        <v>8.6109745929087751</v>
      </c>
      <c r="AD107" s="37">
        <f t="shared" si="159"/>
        <v>25.442415953440857</v>
      </c>
      <c r="AE107" s="37">
        <f t="shared" si="160"/>
        <v>6.5002337925974132</v>
      </c>
      <c r="AF107" s="37">
        <f t="shared" si="161"/>
        <v>3.9413730856256279</v>
      </c>
      <c r="AG107" s="37">
        <f t="shared" si="162"/>
        <v>4.8965899637647823</v>
      </c>
      <c r="AH107" s="37">
        <f t="shared" si="163"/>
        <v>8.1874051554416241</v>
      </c>
      <c r="AI107" s="37">
        <f t="shared" si="164"/>
        <v>18.065536181984228</v>
      </c>
      <c r="AJ107" s="37">
        <f t="shared" si="165"/>
        <v>0.65757730780306645</v>
      </c>
      <c r="AK107" s="37">
        <f t="shared" si="166"/>
        <v>15.646906679716082</v>
      </c>
      <c r="AL107" s="37">
        <f t="shared" si="167"/>
        <v>19.052878383185387</v>
      </c>
      <c r="AM107" s="37">
        <f t="shared" si="168"/>
        <v>11.308426244455134</v>
      </c>
      <c r="AN107" s="37">
        <f t="shared" si="169"/>
        <v>12.033447340448419</v>
      </c>
      <c r="AO107" s="37">
        <f t="shared" si="170"/>
        <v>9.9813863845560178</v>
      </c>
      <c r="AP107" s="34"/>
      <c r="AQ107" s="34"/>
      <c r="AR107" s="74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M107" s="74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</row>
    <row r="108" spans="1:84" s="76" customFormat="1" ht="21" x14ac:dyDescent="0.45">
      <c r="A108" s="36">
        <v>44287</v>
      </c>
      <c r="B108" s="37">
        <v>122.01798631518959</v>
      </c>
      <c r="C108" s="37">
        <v>78.959709844752481</v>
      </c>
      <c r="D108" s="37">
        <v>132.37038012912282</v>
      </c>
      <c r="E108" s="37">
        <v>116.09571831464585</v>
      </c>
      <c r="F108" s="37">
        <v>135.00435958388121</v>
      </c>
      <c r="G108" s="37">
        <v>131.62765079500795</v>
      </c>
      <c r="H108" s="37">
        <v>110.74843538809161</v>
      </c>
      <c r="I108" s="37">
        <v>126.25205713980915</v>
      </c>
      <c r="J108" s="37">
        <v>136.20881161695291</v>
      </c>
      <c r="K108" s="37">
        <v>153.63279643986061</v>
      </c>
      <c r="L108" s="37">
        <v>134.7905808756874</v>
      </c>
      <c r="M108" s="37">
        <v>130.11807822155174</v>
      </c>
      <c r="N108" s="37">
        <v>131.06488534785714</v>
      </c>
      <c r="O108" s="37">
        <v>125.79176456371893</v>
      </c>
      <c r="P108" s="37">
        <v>112.30444607474536</v>
      </c>
      <c r="Q108" s="37">
        <v>149.82522957577174</v>
      </c>
      <c r="R108" s="37">
        <v>104.27308550219902</v>
      </c>
      <c r="S108" s="37">
        <v>141.45080773274097</v>
      </c>
      <c r="T108" s="37">
        <v>129.41249080637508</v>
      </c>
      <c r="U108" s="34"/>
      <c r="V108" s="36">
        <v>44287</v>
      </c>
      <c r="W108" s="37">
        <f t="shared" ref="W108:W110" si="171">B108/B96*100-100</f>
        <v>7.1517398661398346</v>
      </c>
      <c r="X108" s="37">
        <f t="shared" ref="X108:X110" si="172">C108/C96*100-100</f>
        <v>28.679793695131394</v>
      </c>
      <c r="Y108" s="37">
        <f t="shared" ref="Y108:Y110" si="173">D108/D96*100-100</f>
        <v>19.650228619580901</v>
      </c>
      <c r="Z108" s="37">
        <f t="shared" ref="Z108:Z110" si="174">E108/E96*100-100</f>
        <v>8.0322036366063259</v>
      </c>
      <c r="AA108" s="37">
        <f t="shared" ref="AA108:AA110" si="175">F108/F96*100-100</f>
        <v>13.404967814611297</v>
      </c>
      <c r="AB108" s="37">
        <f t="shared" ref="AB108:AB110" si="176">G108/G96*100-100</f>
        <v>16.710539891619788</v>
      </c>
      <c r="AC108" s="37">
        <f t="shared" ref="AC108:AC110" si="177">H108/H96*100-100</f>
        <v>27.443230653895938</v>
      </c>
      <c r="AD108" s="37">
        <f t="shared" ref="AD108:AD110" si="178">I108/I96*100-100</f>
        <v>74.416125633961343</v>
      </c>
      <c r="AE108" s="37">
        <f t="shared" ref="AE108:AE110" si="179">J108/J96*100-100</f>
        <v>10.041728869820304</v>
      </c>
      <c r="AF108" s="37">
        <f t="shared" ref="AF108:AF110" si="180">K108/K96*100-100</f>
        <v>11.676054154011666</v>
      </c>
      <c r="AG108" s="37">
        <f t="shared" ref="AG108:AG110" si="181">L108/L96*100-100</f>
        <v>5.1027035971553403</v>
      </c>
      <c r="AH108" s="37">
        <f t="shared" ref="AH108:AH110" si="182">M108/M96*100-100</f>
        <v>10.558287322395856</v>
      </c>
      <c r="AI108" s="37">
        <f t="shared" ref="AI108:AI110" si="183">N108/N96*100-100</f>
        <v>9.5640086582844219</v>
      </c>
      <c r="AJ108" s="37">
        <f t="shared" ref="AJ108:AJ110" si="184">O108/O96*100-100</f>
        <v>1.9990019157368124</v>
      </c>
      <c r="AK108" s="37">
        <f t="shared" ref="AK108:AK110" si="185">P108/P96*100-100</f>
        <v>21.49036246891707</v>
      </c>
      <c r="AL108" s="37">
        <f t="shared" ref="AL108:AL110" si="186">Q108/Q96*100-100</f>
        <v>35.285150896733484</v>
      </c>
      <c r="AM108" s="37">
        <f t="shared" ref="AM108:AM110" si="187">R108/R96*100-100</f>
        <v>18.739843583415293</v>
      </c>
      <c r="AN108" s="37">
        <f t="shared" ref="AN108:AN110" si="188">S108/S96*100-100</f>
        <v>21.41569564772594</v>
      </c>
      <c r="AO108" s="37">
        <f t="shared" ref="AO108:AO110" si="189">T108/T96*100-100</f>
        <v>15.452598924059103</v>
      </c>
      <c r="AP108" s="34"/>
      <c r="AQ108" s="34"/>
      <c r="AR108" s="74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M108" s="74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</row>
    <row r="109" spans="1:84" s="76" customFormat="1" ht="21" x14ac:dyDescent="0.45">
      <c r="A109" s="36">
        <v>44317</v>
      </c>
      <c r="B109" s="37">
        <v>114.96338162396283</v>
      </c>
      <c r="C109" s="37">
        <v>75.341575580286445</v>
      </c>
      <c r="D109" s="37">
        <v>131.66655315212242</v>
      </c>
      <c r="E109" s="37">
        <v>129.4786034427581</v>
      </c>
      <c r="F109" s="37">
        <v>145.14738300747879</v>
      </c>
      <c r="G109" s="37">
        <v>130.41181893604482</v>
      </c>
      <c r="H109" s="37">
        <v>108.26171945477029</v>
      </c>
      <c r="I109" s="37">
        <v>137.61464628408103</v>
      </c>
      <c r="J109" s="37">
        <v>133.86204786606305</v>
      </c>
      <c r="K109" s="37">
        <v>156.33621765141044</v>
      </c>
      <c r="L109" s="37">
        <v>135.00280562072803</v>
      </c>
      <c r="M109" s="37">
        <v>126.63920707188687</v>
      </c>
      <c r="N109" s="37">
        <v>136.72744698669882</v>
      </c>
      <c r="O109" s="37">
        <v>125.75889493640227</v>
      </c>
      <c r="P109" s="37">
        <v>104.62126621547004</v>
      </c>
      <c r="Q109" s="37">
        <v>160.09683831183716</v>
      </c>
      <c r="R109" s="37">
        <v>111.76402630588649</v>
      </c>
      <c r="S109" s="37">
        <v>137.95803810570868</v>
      </c>
      <c r="T109" s="37">
        <v>129.44354559823773</v>
      </c>
      <c r="U109" s="34"/>
      <c r="V109" s="36">
        <v>44317</v>
      </c>
      <c r="W109" s="37">
        <f t="shared" si="171"/>
        <v>4.2892522945557516</v>
      </c>
      <c r="X109" s="37">
        <f t="shared" si="172"/>
        <v>15.314218198890146</v>
      </c>
      <c r="Y109" s="37">
        <f t="shared" si="173"/>
        <v>18.605736433425534</v>
      </c>
      <c r="Z109" s="37">
        <f t="shared" si="174"/>
        <v>27.552875795120329</v>
      </c>
      <c r="AA109" s="37">
        <f t="shared" si="175"/>
        <v>11.452360272712994</v>
      </c>
      <c r="AB109" s="37">
        <f t="shared" si="176"/>
        <v>19.709851592408853</v>
      </c>
      <c r="AC109" s="37">
        <f t="shared" si="177"/>
        <v>29.330981800786816</v>
      </c>
      <c r="AD109" s="37">
        <f t="shared" si="178"/>
        <v>62.654281400025809</v>
      </c>
      <c r="AE109" s="37">
        <f t="shared" si="179"/>
        <v>9.0116978855127741</v>
      </c>
      <c r="AF109" s="37">
        <f t="shared" si="180"/>
        <v>12.453042820728172</v>
      </c>
      <c r="AG109" s="37">
        <f t="shared" si="181"/>
        <v>5.5451013217945615</v>
      </c>
      <c r="AH109" s="37">
        <f t="shared" si="182"/>
        <v>13.704328402751401</v>
      </c>
      <c r="AI109" s="37">
        <f t="shared" si="183"/>
        <v>28.675119469731385</v>
      </c>
      <c r="AJ109" s="37">
        <f t="shared" si="184"/>
        <v>2.1422867609198022</v>
      </c>
      <c r="AK109" s="37">
        <f t="shared" si="185"/>
        <v>16.319488465875722</v>
      </c>
      <c r="AL109" s="37">
        <f t="shared" si="186"/>
        <v>36.573771753902207</v>
      </c>
      <c r="AM109" s="37">
        <f t="shared" si="187"/>
        <v>21.624825318083495</v>
      </c>
      <c r="AN109" s="37">
        <f t="shared" si="188"/>
        <v>24.929902686947543</v>
      </c>
      <c r="AO109" s="37">
        <f t="shared" si="189"/>
        <v>16.650310266269457</v>
      </c>
      <c r="AP109" s="34"/>
      <c r="AQ109" s="34"/>
      <c r="AR109" s="74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M109" s="74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</row>
    <row r="110" spans="1:84" s="76" customFormat="1" ht="21" x14ac:dyDescent="0.45">
      <c r="A110" s="36">
        <v>44348</v>
      </c>
      <c r="B110" s="37">
        <v>112.28880028810545</v>
      </c>
      <c r="C110" s="37">
        <v>74.154477506385646</v>
      </c>
      <c r="D110" s="37">
        <v>130.76220741519415</v>
      </c>
      <c r="E110" s="37">
        <v>123.3891688925212</v>
      </c>
      <c r="F110" s="37">
        <v>136.40422030653832</v>
      </c>
      <c r="G110" s="37">
        <v>129.33577262797729</v>
      </c>
      <c r="H110" s="37">
        <v>111.62414785129654</v>
      </c>
      <c r="I110" s="37">
        <v>113.54806768698501</v>
      </c>
      <c r="J110" s="37">
        <v>136.68790945632762</v>
      </c>
      <c r="K110" s="37">
        <v>151.74441209863645</v>
      </c>
      <c r="L110" s="37">
        <v>135.29792458747764</v>
      </c>
      <c r="M110" s="37">
        <v>123.13082144536169</v>
      </c>
      <c r="N110" s="37">
        <v>124.01947063453385</v>
      </c>
      <c r="O110" s="37">
        <v>126.09666844776369</v>
      </c>
      <c r="P110" s="37">
        <v>104.23043667360679</v>
      </c>
      <c r="Q110" s="37">
        <v>168.85342313098539</v>
      </c>
      <c r="R110" s="37">
        <v>107.216701184192</v>
      </c>
      <c r="S110" s="37">
        <v>137.38940631083716</v>
      </c>
      <c r="T110" s="37">
        <v>127.13367871062864</v>
      </c>
      <c r="U110" s="34"/>
      <c r="V110" s="36">
        <v>44348</v>
      </c>
      <c r="W110" s="37">
        <f t="shared" si="171"/>
        <v>6.6155238319422125</v>
      </c>
      <c r="X110" s="37">
        <f t="shared" si="172"/>
        <v>25.839990439935875</v>
      </c>
      <c r="Y110" s="37">
        <f t="shared" si="173"/>
        <v>15.286994303736634</v>
      </c>
      <c r="Z110" s="37">
        <f t="shared" si="174"/>
        <v>16.549518983268484</v>
      </c>
      <c r="AA110" s="37">
        <f t="shared" si="175"/>
        <v>15.463319744028411</v>
      </c>
      <c r="AB110" s="37">
        <f t="shared" si="176"/>
        <v>16.080851473679616</v>
      </c>
      <c r="AC110" s="37">
        <f t="shared" si="177"/>
        <v>35.138373462176617</v>
      </c>
      <c r="AD110" s="37">
        <f t="shared" si="178"/>
        <v>53.811950158905944</v>
      </c>
      <c r="AE110" s="37">
        <f t="shared" si="179"/>
        <v>7.7863926609017113</v>
      </c>
      <c r="AF110" s="37">
        <f t="shared" si="180"/>
        <v>8.5536827614708812</v>
      </c>
      <c r="AG110" s="37">
        <f t="shared" si="181"/>
        <v>5.7760417585405861</v>
      </c>
      <c r="AH110" s="37">
        <f t="shared" si="182"/>
        <v>14.201593159551891</v>
      </c>
      <c r="AI110" s="37">
        <f t="shared" si="183"/>
        <v>23.400502663284371</v>
      </c>
      <c r="AJ110" s="37">
        <f t="shared" si="184"/>
        <v>2.2913674920930163</v>
      </c>
      <c r="AK110" s="37">
        <f t="shared" si="185"/>
        <v>9.5080200321753949</v>
      </c>
      <c r="AL110" s="37">
        <f t="shared" si="186"/>
        <v>32.886720989609529</v>
      </c>
      <c r="AM110" s="37">
        <f t="shared" si="187"/>
        <v>14.025619476965986</v>
      </c>
      <c r="AN110" s="37">
        <f t="shared" si="188"/>
        <v>22.312780772615099</v>
      </c>
      <c r="AO110" s="37">
        <f t="shared" si="189"/>
        <v>14.529459934229877</v>
      </c>
      <c r="AP110" s="34"/>
      <c r="AQ110" s="34"/>
      <c r="AR110" s="74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M110" s="74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</row>
    <row r="111" spans="1:84" s="76" customFormat="1" ht="21" x14ac:dyDescent="0.45">
      <c r="A111" s="36">
        <v>44378</v>
      </c>
      <c r="B111" s="37">
        <v>112.91112052709904</v>
      </c>
      <c r="C111" s="37">
        <v>80.624679366128561</v>
      </c>
      <c r="D111" s="37">
        <v>132.83127272382407</v>
      </c>
      <c r="E111" s="37">
        <v>130.06578945383225</v>
      </c>
      <c r="F111" s="37">
        <v>146.07292094474818</v>
      </c>
      <c r="G111" s="37">
        <v>131.04789570994257</v>
      </c>
      <c r="H111" s="37">
        <v>118.06916409087782</v>
      </c>
      <c r="I111" s="37">
        <v>123.74829175839835</v>
      </c>
      <c r="J111" s="37">
        <v>133.25065580331241</v>
      </c>
      <c r="K111" s="37">
        <v>161.57932495037144</v>
      </c>
      <c r="L111" s="37">
        <v>136.50223369783319</v>
      </c>
      <c r="M111" s="37">
        <v>130.09022890047615</v>
      </c>
      <c r="N111" s="37">
        <v>138.64871031075208</v>
      </c>
      <c r="O111" s="37">
        <v>126.62929683794378</v>
      </c>
      <c r="P111" s="37">
        <v>114.78162976905398</v>
      </c>
      <c r="Q111" s="37">
        <v>175.37640932131941</v>
      </c>
      <c r="R111" s="37">
        <v>112.009988241131</v>
      </c>
      <c r="S111" s="37">
        <v>139.2421069364726</v>
      </c>
      <c r="T111" s="37">
        <v>130.99508211640651</v>
      </c>
      <c r="U111" s="34"/>
      <c r="V111" s="36">
        <v>44378</v>
      </c>
      <c r="W111" s="37">
        <f t="shared" ref="W111:W113" si="190">B111/B99*100-100</f>
        <v>3.2787279653608579</v>
      </c>
      <c r="X111" s="37">
        <f t="shared" ref="X111:X113" si="191">C111/C99*100-100</f>
        <v>14.599769069835133</v>
      </c>
      <c r="Y111" s="37">
        <f t="shared" ref="Y111:Y113" si="192">D111/D99*100-100</f>
        <v>9.030848633614724</v>
      </c>
      <c r="Z111" s="37">
        <f t="shared" ref="Z111:Z113" si="193">E111/E99*100-100</f>
        <v>24.963427798161646</v>
      </c>
      <c r="AA111" s="37">
        <f t="shared" ref="AA111:AA113" si="194">F111/F99*100-100</f>
        <v>10.931674740107297</v>
      </c>
      <c r="AB111" s="37">
        <f t="shared" ref="AB111:AB113" si="195">G111/G99*100-100</f>
        <v>11.851717712997441</v>
      </c>
      <c r="AC111" s="37">
        <f t="shared" ref="AC111:AC113" si="196">H111/H99*100-100</f>
        <v>17.385990325696255</v>
      </c>
      <c r="AD111" s="37">
        <f t="shared" ref="AD111:AD113" si="197">I111/I99*100-100</f>
        <v>45.226523843333865</v>
      </c>
      <c r="AE111" s="37">
        <f t="shared" ref="AE111:AE113" si="198">J111/J99*100-100</f>
        <v>3.3287729992109973</v>
      </c>
      <c r="AF111" s="37">
        <f t="shared" ref="AF111:AF113" si="199">K111/K99*100-100</f>
        <v>7.022478014892954</v>
      </c>
      <c r="AG111" s="37">
        <f t="shared" ref="AG111:AG113" si="200">L111/L99*100-100</f>
        <v>5.7003904037340192</v>
      </c>
      <c r="AH111" s="37">
        <f t="shared" ref="AH111:AH113" si="201">M111/M99*100-100</f>
        <v>12.563995393359534</v>
      </c>
      <c r="AI111" s="37">
        <f t="shared" ref="AI111:AI113" si="202">N111/N99*100-100</f>
        <v>18.667996059987345</v>
      </c>
      <c r="AJ111" s="37">
        <f t="shared" ref="AJ111:AJ113" si="203">O111/O99*100-100</f>
        <v>2.5155220861821022</v>
      </c>
      <c r="AK111" s="37">
        <f t="shared" ref="AK111:AK113" si="204">P111/P99*100-100</f>
        <v>4.6618395404774589</v>
      </c>
      <c r="AL111" s="37">
        <f t="shared" ref="AL111:AL113" si="205">Q111/Q99*100-100</f>
        <v>26.13635921344823</v>
      </c>
      <c r="AM111" s="37">
        <f t="shared" ref="AM111:AM113" si="206">R111/R99*100-100</f>
        <v>12.883886360099936</v>
      </c>
      <c r="AN111" s="37">
        <f t="shared" ref="AN111:AN113" si="207">S111/S99*100-100</f>
        <v>16.744723257365564</v>
      </c>
      <c r="AO111" s="37">
        <f t="shared" ref="AO111:AO113" si="208">T111/T99*100-100</f>
        <v>10.779579843346966</v>
      </c>
      <c r="AP111" s="34"/>
      <c r="AQ111" s="34"/>
      <c r="AR111" s="74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M111" s="74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</row>
    <row r="112" spans="1:84" s="76" customFormat="1" ht="21" x14ac:dyDescent="0.45">
      <c r="A112" s="36">
        <v>44409</v>
      </c>
      <c r="B112" s="37">
        <v>116.66080738476094</v>
      </c>
      <c r="C112" s="37">
        <v>78.745743650926499</v>
      </c>
      <c r="D112" s="37">
        <v>124.36179925345091</v>
      </c>
      <c r="E112" s="37">
        <v>128.69743905343319</v>
      </c>
      <c r="F112" s="37">
        <v>144.27464197414969</v>
      </c>
      <c r="G112" s="37">
        <v>132.53251944939962</v>
      </c>
      <c r="H112" s="37">
        <v>119.72383532336421</v>
      </c>
      <c r="I112" s="37">
        <v>118.03905737587243</v>
      </c>
      <c r="J112" s="37">
        <v>135.91821496536659</v>
      </c>
      <c r="K112" s="37">
        <v>161.48659533805559</v>
      </c>
      <c r="L112" s="37">
        <v>136.91821056314836</v>
      </c>
      <c r="M112" s="37">
        <v>127.21897340101475</v>
      </c>
      <c r="N112" s="37">
        <v>121.3295909432946</v>
      </c>
      <c r="O112" s="37">
        <v>127.60953266308532</v>
      </c>
      <c r="P112" s="37">
        <v>115.29605707628917</v>
      </c>
      <c r="Q112" s="37">
        <v>179.01234240477154</v>
      </c>
      <c r="R112" s="37">
        <v>111.56163924337278</v>
      </c>
      <c r="S112" s="37">
        <v>141.09331004701292</v>
      </c>
      <c r="T112" s="37">
        <v>129.96799156435651</v>
      </c>
      <c r="U112" s="34"/>
      <c r="V112" s="36">
        <v>44409</v>
      </c>
      <c r="W112" s="37">
        <f t="shared" si="190"/>
        <v>4.2322701009696857</v>
      </c>
      <c r="X112" s="37">
        <f t="shared" si="191"/>
        <v>4.9714659350519526</v>
      </c>
      <c r="Y112" s="37">
        <f t="shared" si="192"/>
        <v>4.2529277778598669</v>
      </c>
      <c r="Z112" s="37">
        <f t="shared" si="193"/>
        <v>11.766897585577425</v>
      </c>
      <c r="AA112" s="37">
        <f t="shared" si="194"/>
        <v>6.8241791308652608</v>
      </c>
      <c r="AB112" s="37">
        <f t="shared" si="195"/>
        <v>7.8845795950383177</v>
      </c>
      <c r="AC112" s="37">
        <f t="shared" si="196"/>
        <v>13.216644489308365</v>
      </c>
      <c r="AD112" s="37">
        <f t="shared" si="197"/>
        <v>20.557709270024603</v>
      </c>
      <c r="AE112" s="37">
        <f t="shared" si="198"/>
        <v>6.3437743878430837</v>
      </c>
      <c r="AF112" s="37">
        <f t="shared" si="199"/>
        <v>8.5308352036537656</v>
      </c>
      <c r="AG112" s="37">
        <f t="shared" si="200"/>
        <v>5.2905694187669781</v>
      </c>
      <c r="AH112" s="37">
        <f t="shared" si="201"/>
        <v>11.179860143877434</v>
      </c>
      <c r="AI112" s="37">
        <f t="shared" si="202"/>
        <v>15.711772037287204</v>
      </c>
      <c r="AJ112" s="37">
        <f t="shared" si="203"/>
        <v>3.4932898590160022</v>
      </c>
      <c r="AK112" s="37">
        <f t="shared" si="204"/>
        <v>2.0268993934577111</v>
      </c>
      <c r="AL112" s="37">
        <f t="shared" si="205"/>
        <v>26.418913072554744</v>
      </c>
      <c r="AM112" s="37">
        <f t="shared" si="206"/>
        <v>6.4440367179406337</v>
      </c>
      <c r="AN112" s="37">
        <f t="shared" si="207"/>
        <v>12.065991431677901</v>
      </c>
      <c r="AO112" s="37">
        <f t="shared" si="208"/>
        <v>7.7409630717805129</v>
      </c>
      <c r="AP112" s="34"/>
      <c r="AQ112" s="34"/>
      <c r="AR112" s="74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M112" s="74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</row>
    <row r="113" spans="1:84" s="76" customFormat="1" ht="21" x14ac:dyDescent="0.45">
      <c r="A113" s="36">
        <v>44440</v>
      </c>
      <c r="B113" s="37">
        <v>112.9791562539808</v>
      </c>
      <c r="C113" s="37">
        <v>73.19785933340367</v>
      </c>
      <c r="D113" s="37">
        <v>122.57677609678085</v>
      </c>
      <c r="E113" s="37">
        <v>128.4646777978744</v>
      </c>
      <c r="F113" s="37">
        <v>138.75029853932611</v>
      </c>
      <c r="G113" s="37">
        <v>133.24104451141534</v>
      </c>
      <c r="H113" s="37">
        <v>121.98170911143521</v>
      </c>
      <c r="I113" s="37">
        <v>116.35240922830742</v>
      </c>
      <c r="J113" s="37">
        <v>137.73793545140495</v>
      </c>
      <c r="K113" s="37">
        <v>161.07725637016893</v>
      </c>
      <c r="L113" s="37">
        <v>137.72105208970689</v>
      </c>
      <c r="M113" s="37">
        <v>124.65482422546802</v>
      </c>
      <c r="N113" s="37">
        <v>123.65826225058392</v>
      </c>
      <c r="O113" s="37">
        <v>127.62276146032654</v>
      </c>
      <c r="P113" s="37">
        <v>108.35180727448993</v>
      </c>
      <c r="Q113" s="37">
        <v>172.23301694494074</v>
      </c>
      <c r="R113" s="37">
        <v>117.9485318666126</v>
      </c>
      <c r="S113" s="37">
        <v>143.21190848287515</v>
      </c>
      <c r="T113" s="37">
        <v>129.12203171327329</v>
      </c>
      <c r="U113" s="34"/>
      <c r="V113" s="36">
        <v>44440</v>
      </c>
      <c r="W113" s="37">
        <f t="shared" si="190"/>
        <v>4.2775877818979353</v>
      </c>
      <c r="X113" s="37">
        <f t="shared" si="191"/>
        <v>0.4943092984007933</v>
      </c>
      <c r="Y113" s="37">
        <f t="shared" si="192"/>
        <v>2.3900066019664905</v>
      </c>
      <c r="Z113" s="37">
        <f t="shared" si="193"/>
        <v>2.5071283954546004</v>
      </c>
      <c r="AA113" s="37">
        <f t="shared" si="194"/>
        <v>7.6777402195014304</v>
      </c>
      <c r="AB113" s="37">
        <f t="shared" si="195"/>
        <v>4.8782283388209038</v>
      </c>
      <c r="AC113" s="37">
        <f t="shared" si="196"/>
        <v>10.191815052464605</v>
      </c>
      <c r="AD113" s="37">
        <f t="shared" si="197"/>
        <v>16.599890769302931</v>
      </c>
      <c r="AE113" s="37">
        <f t="shared" si="198"/>
        <v>6.7276172946891393</v>
      </c>
      <c r="AF113" s="37">
        <f t="shared" si="199"/>
        <v>8.1006774265924406</v>
      </c>
      <c r="AG113" s="37">
        <f t="shared" si="200"/>
        <v>4.9746965051900958</v>
      </c>
      <c r="AH113" s="37">
        <f t="shared" si="201"/>
        <v>10.109971491575848</v>
      </c>
      <c r="AI113" s="37">
        <f t="shared" si="202"/>
        <v>12.073201769167355</v>
      </c>
      <c r="AJ113" s="37">
        <f t="shared" si="203"/>
        <v>3.4343240647383766</v>
      </c>
      <c r="AK113" s="37">
        <f t="shared" si="204"/>
        <v>0.91142054236273395</v>
      </c>
      <c r="AL113" s="37">
        <f t="shared" si="205"/>
        <v>17.947802182683461</v>
      </c>
      <c r="AM113" s="37">
        <f t="shared" si="206"/>
        <v>8.9604974997436813</v>
      </c>
      <c r="AN113" s="37">
        <f t="shared" si="207"/>
        <v>8.8777180155964288</v>
      </c>
      <c r="AO113" s="37">
        <f t="shared" si="208"/>
        <v>5.9856647596805601</v>
      </c>
      <c r="AP113" s="34"/>
      <c r="AQ113" s="34"/>
      <c r="AR113" s="74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M113" s="74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</row>
    <row r="114" spans="1:84" s="76" customFormat="1" ht="21" x14ac:dyDescent="0.45">
      <c r="A114" s="36">
        <v>44470</v>
      </c>
      <c r="B114" s="37">
        <v>107.88148139430578</v>
      </c>
      <c r="C114" s="37">
        <v>75.799757221748891</v>
      </c>
      <c r="D114" s="37">
        <v>125.52345421115402</v>
      </c>
      <c r="E114" s="37">
        <v>127.22065431539231</v>
      </c>
      <c r="F114" s="37">
        <v>140.80198417065026</v>
      </c>
      <c r="G114" s="37">
        <v>135.47513839859747</v>
      </c>
      <c r="H114" s="37">
        <v>120.81487675487166</v>
      </c>
      <c r="I114" s="37">
        <v>128.43061518226418</v>
      </c>
      <c r="J114" s="37">
        <v>143.99044405060246</v>
      </c>
      <c r="K114" s="37">
        <v>169.29892752600426</v>
      </c>
      <c r="L114" s="37">
        <v>139.71945682114745</v>
      </c>
      <c r="M114" s="37">
        <v>137.4201072936801</v>
      </c>
      <c r="N114" s="37">
        <v>134.59817196813074</v>
      </c>
      <c r="O114" s="37">
        <v>126.55388848228749</v>
      </c>
      <c r="P114" s="37">
        <v>105.28943385938258</v>
      </c>
      <c r="Q114" s="37">
        <v>167.28079163885187</v>
      </c>
      <c r="R114" s="37">
        <v>126.85004611835406</v>
      </c>
      <c r="S114" s="37">
        <v>147.95936478650657</v>
      </c>
      <c r="T114" s="37">
        <v>131.42637685800727</v>
      </c>
      <c r="U114" s="34"/>
      <c r="V114" s="36">
        <v>44470</v>
      </c>
      <c r="W114" s="37">
        <f t="shared" ref="W114:W116" si="209">B114/B102*100-100</f>
        <v>2.0910496274907331</v>
      </c>
      <c r="X114" s="37">
        <f t="shared" ref="X114:X116" si="210">C114/C102*100-100</f>
        <v>-2.4694549829296477</v>
      </c>
      <c r="Y114" s="37">
        <f t="shared" ref="Y114:Y116" si="211">D114/D102*100-100</f>
        <v>2.1292622420470337</v>
      </c>
      <c r="Z114" s="37">
        <f t="shared" ref="Z114:Z116" si="212">E114/E102*100-100</f>
        <v>-7.0942150190710151</v>
      </c>
      <c r="AA114" s="37">
        <f t="shared" ref="AA114:AA116" si="213">F114/F102*100-100</f>
        <v>9.9811874837970436</v>
      </c>
      <c r="AB114" s="37">
        <f t="shared" ref="AB114:AB116" si="214">G114/G102*100-100</f>
        <v>3.721325246896015</v>
      </c>
      <c r="AC114" s="37">
        <f t="shared" ref="AC114:AC116" si="215">H114/H102*100-100</f>
        <v>7.140401946780301</v>
      </c>
      <c r="AD114" s="37">
        <f t="shared" ref="AD114:AD116" si="216">I114/I102*100-100</f>
        <v>11.960417243478588</v>
      </c>
      <c r="AE114" s="37">
        <f t="shared" ref="AE114:AE116" si="217">J114/J102*100-100</f>
        <v>7.1007744894999263</v>
      </c>
      <c r="AF114" s="37">
        <f t="shared" ref="AF114:AF116" si="218">K114/K102*100-100</f>
        <v>9.6005187944998056</v>
      </c>
      <c r="AG114" s="37">
        <f t="shared" ref="AG114:AG116" si="219">L114/L102*100-100</f>
        <v>5.1387055113471263</v>
      </c>
      <c r="AH114" s="37">
        <f t="shared" ref="AH114:AH116" si="220">M114/M102*100-100</f>
        <v>8.4404892528835376</v>
      </c>
      <c r="AI114" s="37">
        <f t="shared" ref="AI114:AI116" si="221">N114/N102*100-100</f>
        <v>3.0636571536925459</v>
      </c>
      <c r="AJ114" s="37">
        <f t="shared" ref="AJ114:AJ116" si="222">O114/O102*100-100</f>
        <v>3.0466785394133353</v>
      </c>
      <c r="AK114" s="37">
        <f t="shared" ref="AK114:AK116" si="223">P114/P102*100-100</f>
        <v>6.8817843270181811E-2</v>
      </c>
      <c r="AL114" s="37">
        <f t="shared" ref="AL114:AL116" si="224">Q114/Q102*100-100</f>
        <v>8.0107971923477805</v>
      </c>
      <c r="AM114" s="37">
        <f t="shared" ref="AM114:AM116" si="225">R114/R102*100-100</f>
        <v>7.8194732920560739</v>
      </c>
      <c r="AN114" s="37">
        <f t="shared" ref="AN114:AN116" si="226">S114/S102*100-100</f>
        <v>8.6444278971460307</v>
      </c>
      <c r="AO114" s="37">
        <f t="shared" ref="AO114:AO116" si="227">T114/T102*100-100</f>
        <v>4.555600124958147</v>
      </c>
      <c r="AP114" s="34"/>
      <c r="AQ114" s="34"/>
      <c r="AR114" s="74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M114" s="74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</row>
    <row r="115" spans="1:84" s="76" customFormat="1" ht="21" x14ac:dyDescent="0.45">
      <c r="A115" s="36">
        <v>44501</v>
      </c>
      <c r="B115" s="37">
        <v>119.15140861535907</v>
      </c>
      <c r="C115" s="37">
        <v>76.233577375154496</v>
      </c>
      <c r="D115" s="37">
        <v>131.44826224481784</v>
      </c>
      <c r="E115" s="37">
        <v>129.81009360312297</v>
      </c>
      <c r="F115" s="37">
        <v>153.11054011864863</v>
      </c>
      <c r="G115" s="37">
        <v>139.52764235841011</v>
      </c>
      <c r="H115" s="37">
        <v>130.15709740551361</v>
      </c>
      <c r="I115" s="37">
        <v>130.7444100062192</v>
      </c>
      <c r="J115" s="37">
        <v>141.69580335593983</v>
      </c>
      <c r="K115" s="37">
        <v>172.87319145345882</v>
      </c>
      <c r="L115" s="37">
        <v>140.81212580206525</v>
      </c>
      <c r="M115" s="37">
        <v>142.44655459156937</v>
      </c>
      <c r="N115" s="37">
        <v>147.51005854717283</v>
      </c>
      <c r="O115" s="37">
        <v>127.04571788000777</v>
      </c>
      <c r="P115" s="37">
        <v>113.94831611343078</v>
      </c>
      <c r="Q115" s="37">
        <v>163.11697210799511</v>
      </c>
      <c r="R115" s="37">
        <v>127.11188703861089</v>
      </c>
      <c r="S115" s="37">
        <v>154.32613718504624</v>
      </c>
      <c r="T115" s="37">
        <v>136.69536982578202</v>
      </c>
      <c r="U115" s="34"/>
      <c r="V115" s="36">
        <v>44501</v>
      </c>
      <c r="W115" s="37">
        <f t="shared" si="209"/>
        <v>6.1257485934063567</v>
      </c>
      <c r="X115" s="37">
        <f t="shared" si="210"/>
        <v>10.316064999471536</v>
      </c>
      <c r="Y115" s="37">
        <f t="shared" si="211"/>
        <v>5.9661781857601568</v>
      </c>
      <c r="Z115" s="37">
        <f t="shared" si="212"/>
        <v>-4.042659657773072</v>
      </c>
      <c r="AA115" s="37">
        <f t="shared" si="213"/>
        <v>13.611270803552515</v>
      </c>
      <c r="AB115" s="37">
        <f t="shared" si="214"/>
        <v>3.8551717594961445</v>
      </c>
      <c r="AC115" s="37">
        <f t="shared" si="215"/>
        <v>10.998220431577181</v>
      </c>
      <c r="AD115" s="37">
        <f t="shared" si="216"/>
        <v>12.209739652505164</v>
      </c>
      <c r="AE115" s="37">
        <f t="shared" si="217"/>
        <v>4.4439714021396526</v>
      </c>
      <c r="AF115" s="37">
        <f t="shared" si="218"/>
        <v>10.69250840397045</v>
      </c>
      <c r="AG115" s="37">
        <f t="shared" si="219"/>
        <v>5.3280571295146331</v>
      </c>
      <c r="AH115" s="37">
        <f t="shared" si="220"/>
        <v>9.2755211426808444</v>
      </c>
      <c r="AI115" s="37">
        <f t="shared" si="221"/>
        <v>13.84689054958605</v>
      </c>
      <c r="AJ115" s="37">
        <f t="shared" si="222"/>
        <v>3.1415628228254917</v>
      </c>
      <c r="AK115" s="37">
        <f t="shared" si="223"/>
        <v>1.2938273426742057</v>
      </c>
      <c r="AL115" s="37">
        <f t="shared" si="224"/>
        <v>6.5309629510743576</v>
      </c>
      <c r="AM115" s="37">
        <f t="shared" si="225"/>
        <v>6.8860042252186275</v>
      </c>
      <c r="AN115" s="37">
        <f t="shared" si="226"/>
        <v>7.6242512746796649</v>
      </c>
      <c r="AO115" s="37">
        <f t="shared" si="227"/>
        <v>6.2169775029121013</v>
      </c>
      <c r="AP115" s="34"/>
      <c r="AQ115" s="34"/>
      <c r="AR115" s="74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M115" s="74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</row>
    <row r="116" spans="1:84" s="76" customFormat="1" ht="21" x14ac:dyDescent="0.45">
      <c r="A116" s="38">
        <v>44531</v>
      </c>
      <c r="B116" s="39">
        <v>126.04973970069504</v>
      </c>
      <c r="C116" s="39">
        <v>72.055771013167828</v>
      </c>
      <c r="D116" s="39">
        <v>141.46237099646459</v>
      </c>
      <c r="E116" s="39">
        <v>135.40854964707358</v>
      </c>
      <c r="F116" s="39">
        <v>143.55497706255667</v>
      </c>
      <c r="G116" s="39">
        <v>141.01402961392273</v>
      </c>
      <c r="H116" s="39">
        <v>141.36150301552252</v>
      </c>
      <c r="I116" s="39">
        <v>166.27460666893668</v>
      </c>
      <c r="J116" s="39">
        <v>150.29147678161323</v>
      </c>
      <c r="K116" s="39">
        <v>183.20734135635652</v>
      </c>
      <c r="L116" s="39">
        <v>141.92217421687209</v>
      </c>
      <c r="M116" s="39">
        <v>152.14593654328209</v>
      </c>
      <c r="N116" s="39">
        <v>153.5885335445698</v>
      </c>
      <c r="O116" s="39">
        <v>127.6594175101317</v>
      </c>
      <c r="P116" s="39">
        <v>111.44880432595201</v>
      </c>
      <c r="Q116" s="39">
        <v>169.42766154115168</v>
      </c>
      <c r="R116" s="39">
        <v>129.41255129126321</v>
      </c>
      <c r="S116" s="39">
        <v>155.8529917243462</v>
      </c>
      <c r="T116" s="39">
        <v>141.45804893202541</v>
      </c>
      <c r="U116" s="34"/>
      <c r="V116" s="38">
        <v>44531</v>
      </c>
      <c r="W116" s="39">
        <f t="shared" si="209"/>
        <v>4.2821668071124606</v>
      </c>
      <c r="X116" s="39">
        <f t="shared" si="210"/>
        <v>-0.89477851068008363</v>
      </c>
      <c r="Y116" s="39">
        <f t="shared" si="211"/>
        <v>4.2744553240871284</v>
      </c>
      <c r="Z116" s="39">
        <f t="shared" si="212"/>
        <v>-6.1745608849969216</v>
      </c>
      <c r="AA116" s="39">
        <f t="shared" si="213"/>
        <v>4.2152231307130137</v>
      </c>
      <c r="AB116" s="39">
        <f t="shared" si="214"/>
        <v>3.6980175668336273</v>
      </c>
      <c r="AC116" s="39">
        <f t="shared" si="215"/>
        <v>11.021316553945979</v>
      </c>
      <c r="AD116" s="39">
        <f t="shared" si="216"/>
        <v>14.39193985990137</v>
      </c>
      <c r="AE116" s="39">
        <f t="shared" si="217"/>
        <v>-5.5617545148323728</v>
      </c>
      <c r="AF116" s="39">
        <f t="shared" si="218"/>
        <v>9.340494638431565</v>
      </c>
      <c r="AG116" s="39">
        <f t="shared" si="219"/>
        <v>5.214804828631415</v>
      </c>
      <c r="AH116" s="39">
        <f t="shared" si="220"/>
        <v>6.6628374128160601</v>
      </c>
      <c r="AI116" s="39">
        <f t="shared" si="221"/>
        <v>1.7611470793656707</v>
      </c>
      <c r="AJ116" s="39">
        <f t="shared" si="222"/>
        <v>2.8781154443079657</v>
      </c>
      <c r="AK116" s="39">
        <f t="shared" si="223"/>
        <v>0.76867180832589099</v>
      </c>
      <c r="AL116" s="39">
        <f t="shared" si="224"/>
        <v>5.2038849781438756</v>
      </c>
      <c r="AM116" s="39">
        <f t="shared" si="225"/>
        <v>5.5735396891942059</v>
      </c>
      <c r="AN116" s="39">
        <f t="shared" si="226"/>
        <v>4.6559096492285903</v>
      </c>
      <c r="AO116" s="39">
        <f t="shared" si="227"/>
        <v>4.0396048317564066</v>
      </c>
      <c r="AP116" s="34"/>
      <c r="AQ116" s="34"/>
      <c r="AR116" s="74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M116" s="74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</row>
    <row r="117" spans="1:84" s="76" customFormat="1" ht="21" x14ac:dyDescent="0.45">
      <c r="A117" s="54">
        <v>44562</v>
      </c>
      <c r="B117" s="55">
        <v>129.53403209641354</v>
      </c>
      <c r="C117" s="55">
        <v>72.569207135530647</v>
      </c>
      <c r="D117" s="55">
        <v>134.89248670172708</v>
      </c>
      <c r="E117" s="55">
        <v>137.23410189511802</v>
      </c>
      <c r="F117" s="55">
        <v>134.23187447173771</v>
      </c>
      <c r="G117" s="55">
        <v>135.704682737224</v>
      </c>
      <c r="H117" s="55">
        <v>130.38041760361767</v>
      </c>
      <c r="I117" s="55">
        <v>134.55318969456971</v>
      </c>
      <c r="J117" s="55">
        <v>138.58473846621547</v>
      </c>
      <c r="K117" s="55">
        <v>178.76539420378063</v>
      </c>
      <c r="L117" s="55">
        <v>141.23275899413824</v>
      </c>
      <c r="M117" s="55">
        <v>128.30309083388818</v>
      </c>
      <c r="N117" s="55">
        <v>141.89928400636327</v>
      </c>
      <c r="O117" s="55">
        <v>125.78002048991226</v>
      </c>
      <c r="P117" s="55">
        <v>101.67086181673463</v>
      </c>
      <c r="Q117" s="55">
        <v>164.31214802994859</v>
      </c>
      <c r="R117" s="55">
        <v>117.35393045373601</v>
      </c>
      <c r="S117" s="55">
        <v>146.09366945489384</v>
      </c>
      <c r="T117" s="55">
        <v>134.82555409570705</v>
      </c>
      <c r="U117" s="34"/>
      <c r="V117" s="54">
        <v>44562</v>
      </c>
      <c r="W117" s="55">
        <f t="shared" ref="W117:W119" si="228">B117/B105*100-100</f>
        <v>2.941741230539165</v>
      </c>
      <c r="X117" s="55">
        <f t="shared" ref="X117:X119" si="229">C117/C105*100-100</f>
        <v>10.718515004088403</v>
      </c>
      <c r="Y117" s="55">
        <f t="shared" ref="Y117:Y119" si="230">D117/D105*100-100</f>
        <v>4.8644193647787546</v>
      </c>
      <c r="Z117" s="55">
        <f t="shared" ref="Z117:Z119" si="231">E117/E105*100-100</f>
        <v>2.3573527186890146</v>
      </c>
      <c r="AA117" s="55">
        <f t="shared" ref="AA117:AA119" si="232">F117/F105*100-100</f>
        <v>7.3005213867348857</v>
      </c>
      <c r="AB117" s="55">
        <f t="shared" ref="AB117:AB119" si="233">G117/G105*100-100</f>
        <v>2.7411506019631133</v>
      </c>
      <c r="AC117" s="55">
        <f t="shared" ref="AC117:AC119" si="234">H117/H105*100-100</f>
        <v>13.451192085063539</v>
      </c>
      <c r="AD117" s="55">
        <f t="shared" ref="AD117:AD119" si="235">I117/I105*100-100</f>
        <v>14.058902149840094</v>
      </c>
      <c r="AE117" s="55">
        <f t="shared" ref="AE117:AE119" si="236">J117/J105*100-100</f>
        <v>3.4336344506507857</v>
      </c>
      <c r="AF117" s="55">
        <f t="shared" ref="AF117:AF119" si="237">K117/K105*100-100</f>
        <v>5.7629718406554105</v>
      </c>
      <c r="AG117" s="55">
        <f t="shared" ref="AG117:AG119" si="238">L117/L105*100-100</f>
        <v>5.2528140026137891</v>
      </c>
      <c r="AH117" s="55">
        <f t="shared" ref="AH117:AH119" si="239">M117/M105*100-100</f>
        <v>6.1314166283429614</v>
      </c>
      <c r="AI117" s="55">
        <f t="shared" ref="AI117:AI119" si="240">N117/N105*100-100</f>
        <v>13.261703795127431</v>
      </c>
      <c r="AJ117" s="55">
        <f t="shared" ref="AJ117:AJ119" si="241">O117/O105*100-100</f>
        <v>3.2733219145905537</v>
      </c>
      <c r="AK117" s="55">
        <f t="shared" ref="AK117:AK119" si="242">P117/P105*100-100</f>
        <v>2.998067145518462</v>
      </c>
      <c r="AL117" s="55">
        <f t="shared" ref="AL117:AL119" si="243">Q117/Q105*100-100</f>
        <v>6.6059145621912023</v>
      </c>
      <c r="AM117" s="55">
        <f t="shared" ref="AM117:AM119" si="244">R117/R105*100-100</f>
        <v>4.9506698065685555</v>
      </c>
      <c r="AN117" s="55">
        <f t="shared" ref="AN117:AN119" si="245">S117/S105*100-100</f>
        <v>-0.53718026333049806</v>
      </c>
      <c r="AO117" s="55">
        <f t="shared" ref="AO117:AO119" si="246">T117/T105*100-100</f>
        <v>4.6451222267849204</v>
      </c>
      <c r="AP117" s="34"/>
      <c r="AQ117" s="34"/>
      <c r="AR117" s="74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M117" s="74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</row>
    <row r="118" spans="1:84" s="76" customFormat="1" ht="21" x14ac:dyDescent="0.45">
      <c r="A118" s="56">
        <v>44593</v>
      </c>
      <c r="B118" s="57">
        <v>136.73033643847927</v>
      </c>
      <c r="C118" s="57">
        <v>73.417849226526343</v>
      </c>
      <c r="D118" s="57">
        <v>134.44391120923265</v>
      </c>
      <c r="E118" s="57">
        <v>132.84671592149124</v>
      </c>
      <c r="F118" s="57">
        <v>138.9880769574365</v>
      </c>
      <c r="G118" s="57">
        <v>133.0408996262139</v>
      </c>
      <c r="H118" s="57">
        <v>129.63912088743413</v>
      </c>
      <c r="I118" s="57">
        <v>131.211526416754</v>
      </c>
      <c r="J118" s="57">
        <v>126.11113550994905</v>
      </c>
      <c r="K118" s="57">
        <v>163.14221228624169</v>
      </c>
      <c r="L118" s="57">
        <v>140.59228114197253</v>
      </c>
      <c r="M118" s="57">
        <v>128.24749607433779</v>
      </c>
      <c r="N118" s="57">
        <v>145.26248397716091</v>
      </c>
      <c r="O118" s="57">
        <v>128.52250163425961</v>
      </c>
      <c r="P118" s="57">
        <v>114.67876243275285</v>
      </c>
      <c r="Q118" s="57">
        <v>159.69779900379604</v>
      </c>
      <c r="R118" s="57">
        <v>112.66299699348519</v>
      </c>
      <c r="S118" s="57">
        <v>139.77112775603138</v>
      </c>
      <c r="T118" s="57">
        <v>134.26048807554159</v>
      </c>
      <c r="U118" s="34"/>
      <c r="V118" s="56">
        <v>44593</v>
      </c>
      <c r="W118" s="57">
        <f t="shared" si="228"/>
        <v>4.9925482652121218</v>
      </c>
      <c r="X118" s="57">
        <f t="shared" si="229"/>
        <v>4.7669902094983172</v>
      </c>
      <c r="Y118" s="57">
        <f t="shared" si="230"/>
        <v>4.9396291043988185</v>
      </c>
      <c r="Z118" s="57">
        <f t="shared" si="231"/>
        <v>6.7085219665083287</v>
      </c>
      <c r="AA118" s="57">
        <f t="shared" si="232"/>
        <v>1.2330227476040392</v>
      </c>
      <c r="AB118" s="57">
        <f t="shared" si="233"/>
        <v>3.0002914353516701</v>
      </c>
      <c r="AC118" s="57">
        <f t="shared" si="234"/>
        <v>10.543219766892634</v>
      </c>
      <c r="AD118" s="57">
        <f t="shared" si="235"/>
        <v>19.345382984991716</v>
      </c>
      <c r="AE118" s="57">
        <f t="shared" si="236"/>
        <v>-3.013729474491825</v>
      </c>
      <c r="AF118" s="57">
        <f t="shared" si="237"/>
        <v>8.1561779055789003</v>
      </c>
      <c r="AG118" s="57">
        <f t="shared" si="238"/>
        <v>5.0870163102447918</v>
      </c>
      <c r="AH118" s="57">
        <f t="shared" si="239"/>
        <v>4.3712349326588367</v>
      </c>
      <c r="AI118" s="57">
        <f t="shared" si="240"/>
        <v>17.733501219997677</v>
      </c>
      <c r="AJ118" s="57">
        <f t="shared" si="241"/>
        <v>3.0902844507965739</v>
      </c>
      <c r="AK118" s="57">
        <f t="shared" si="242"/>
        <v>2.739454607335162</v>
      </c>
      <c r="AL118" s="57">
        <f t="shared" si="243"/>
        <v>9.043804998296892</v>
      </c>
      <c r="AM118" s="57">
        <f t="shared" si="244"/>
        <v>2.3205787426532112</v>
      </c>
      <c r="AN118" s="57">
        <f t="shared" si="245"/>
        <v>-2.074147668846166</v>
      </c>
      <c r="AO118" s="57">
        <f t="shared" si="246"/>
        <v>4.462145569513126</v>
      </c>
      <c r="AP118" s="34"/>
      <c r="AQ118" s="34"/>
      <c r="AR118" s="74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M118" s="74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</row>
    <row r="119" spans="1:84" s="76" customFormat="1" ht="21" x14ac:dyDescent="0.45">
      <c r="A119" s="56">
        <v>44621</v>
      </c>
      <c r="B119" s="57">
        <v>140.90653033254924</v>
      </c>
      <c r="C119" s="57">
        <v>72.210606854533538</v>
      </c>
      <c r="D119" s="57">
        <v>141.65318971682373</v>
      </c>
      <c r="E119" s="57">
        <v>143.75146895939116</v>
      </c>
      <c r="F119" s="57">
        <v>142.72879538857137</v>
      </c>
      <c r="G119" s="57">
        <v>134.24934411647081</v>
      </c>
      <c r="H119" s="57">
        <v>133.90876006130031</v>
      </c>
      <c r="I119" s="57">
        <v>142.38452654864429</v>
      </c>
      <c r="J119" s="57">
        <v>137.48200406596916</v>
      </c>
      <c r="K119" s="57">
        <v>169.77588034413043</v>
      </c>
      <c r="L119" s="57">
        <v>141.34863618714979</v>
      </c>
      <c r="M119" s="57">
        <v>132.27956380267867</v>
      </c>
      <c r="N119" s="57">
        <v>141.24523494727507</v>
      </c>
      <c r="O119" s="57">
        <v>129.09834532614244</v>
      </c>
      <c r="P119" s="57">
        <v>133.73373133609383</v>
      </c>
      <c r="Q119" s="57">
        <v>162.5869074271609</v>
      </c>
      <c r="R119" s="57">
        <v>120.19058446546659</v>
      </c>
      <c r="S119" s="57">
        <v>143.08663540461757</v>
      </c>
      <c r="T119" s="57">
        <v>139.05766357722547</v>
      </c>
      <c r="U119" s="34"/>
      <c r="V119" s="56">
        <v>44621</v>
      </c>
      <c r="W119" s="57">
        <f t="shared" si="228"/>
        <v>3.4521206039308936</v>
      </c>
      <c r="X119" s="57">
        <f t="shared" si="229"/>
        <v>-5.1984934549897162</v>
      </c>
      <c r="Y119" s="57">
        <f t="shared" si="230"/>
        <v>5.5725024291353407</v>
      </c>
      <c r="Z119" s="57">
        <f t="shared" si="231"/>
        <v>7.9894711078996039</v>
      </c>
      <c r="AA119" s="57">
        <f t="shared" si="232"/>
        <v>4.5561587249057851</v>
      </c>
      <c r="AB119" s="57">
        <f t="shared" si="233"/>
        <v>3.9768955740543817</v>
      </c>
      <c r="AC119" s="57">
        <f t="shared" si="234"/>
        <v>13.247833315930407</v>
      </c>
      <c r="AD119" s="57">
        <f t="shared" si="235"/>
        <v>18.590920900472099</v>
      </c>
      <c r="AE119" s="57">
        <f t="shared" si="236"/>
        <v>-2.9490696312862781</v>
      </c>
      <c r="AF119" s="57">
        <f t="shared" si="237"/>
        <v>11.009533790413201</v>
      </c>
      <c r="AG119" s="57">
        <f t="shared" si="238"/>
        <v>4.9062078949585981</v>
      </c>
      <c r="AH119" s="57">
        <f t="shared" si="239"/>
        <v>4.6765771152400362</v>
      </c>
      <c r="AI119" s="57">
        <f t="shared" si="240"/>
        <v>2.2794746963180188</v>
      </c>
      <c r="AJ119" s="57">
        <f t="shared" si="241"/>
        <v>2.6216260988671962</v>
      </c>
      <c r="AK119" s="57">
        <f t="shared" si="242"/>
        <v>4.3614432259113443</v>
      </c>
      <c r="AL119" s="57">
        <f t="shared" si="243"/>
        <v>6.4074754992926302</v>
      </c>
      <c r="AM119" s="57">
        <f t="shared" si="244"/>
        <v>4.5106933586185392</v>
      </c>
      <c r="AN119" s="57">
        <f t="shared" si="245"/>
        <v>-0.2356999992648241</v>
      </c>
      <c r="AO119" s="57">
        <f t="shared" si="246"/>
        <v>4.5677837944705857</v>
      </c>
      <c r="AP119" s="34"/>
      <c r="AQ119" s="34"/>
      <c r="AR119" s="74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M119" s="74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</row>
    <row r="120" spans="1:84" s="76" customFormat="1" ht="21" x14ac:dyDescent="0.45">
      <c r="A120" s="56">
        <v>44652</v>
      </c>
      <c r="B120" s="57">
        <v>127.3688466488083</v>
      </c>
      <c r="C120" s="57">
        <v>64.075981152789623</v>
      </c>
      <c r="D120" s="57">
        <v>136.99745160850131</v>
      </c>
      <c r="E120" s="57">
        <v>131.24436594463697</v>
      </c>
      <c r="F120" s="57">
        <v>135.62932309068404</v>
      </c>
      <c r="G120" s="57">
        <v>137.04794893811382</v>
      </c>
      <c r="H120" s="57">
        <v>117.8437500916088</v>
      </c>
      <c r="I120" s="57">
        <v>157.56059443663426</v>
      </c>
      <c r="J120" s="57">
        <v>137.34299397655278</v>
      </c>
      <c r="K120" s="57">
        <v>181.4367540153375</v>
      </c>
      <c r="L120" s="57">
        <v>141.84239292989184</v>
      </c>
      <c r="M120" s="57">
        <v>135.84660930816938</v>
      </c>
      <c r="N120" s="57">
        <v>145.13339520017919</v>
      </c>
      <c r="O120" s="57">
        <v>130.18651133289856</v>
      </c>
      <c r="P120" s="57">
        <v>116.37043227407797</v>
      </c>
      <c r="Q120" s="57">
        <v>154.14474109159249</v>
      </c>
      <c r="R120" s="57">
        <v>112.79010756455847</v>
      </c>
      <c r="S120" s="57">
        <v>139.64700344587766</v>
      </c>
      <c r="T120" s="57">
        <v>135.76717570804644</v>
      </c>
      <c r="U120" s="34"/>
      <c r="V120" s="56">
        <v>44652</v>
      </c>
      <c r="W120" s="57">
        <f t="shared" ref="W120:W122" si="247">B120/B108*100-100</f>
        <v>4.3853045728821343</v>
      </c>
      <c r="X120" s="57">
        <f t="shared" ref="X120:X122" si="248">C120/C108*100-100</f>
        <v>-18.849776324186934</v>
      </c>
      <c r="Y120" s="57">
        <f t="shared" ref="Y120:Y122" si="249">D120/D108*100-100</f>
        <v>3.4955489852525545</v>
      </c>
      <c r="Z120" s="57">
        <f t="shared" ref="Z120:Z122" si="250">E120/E108*100-100</f>
        <v>13.048411991331861</v>
      </c>
      <c r="AA120" s="57">
        <f t="shared" ref="AA120:AA122" si="251">F120/F108*100-100</f>
        <v>0.46292098175875651</v>
      </c>
      <c r="AB120" s="57">
        <f t="shared" ref="AB120:AB122" si="252">G120/G108*100-100</f>
        <v>4.1179023634990273</v>
      </c>
      <c r="AC120" s="57">
        <f t="shared" ref="AC120:AC122" si="253">H120/H108*100-100</f>
        <v>6.4066952085177036</v>
      </c>
      <c r="AD120" s="57">
        <f t="shared" ref="AD120:AD122" si="254">I120/I108*100-100</f>
        <v>24.798437353107545</v>
      </c>
      <c r="AE120" s="57">
        <f t="shared" ref="AE120:AE122" si="255">J120/J108*100-100</f>
        <v>0.8326791388426642</v>
      </c>
      <c r="AF120" s="57">
        <f t="shared" ref="AF120:AF122" si="256">K120/K108*100-100</f>
        <v>18.097670692572933</v>
      </c>
      <c r="AG120" s="57">
        <f t="shared" ref="AG120:AG122" si="257">L120/L108*100-100</f>
        <v>5.231680142923409</v>
      </c>
      <c r="AH120" s="57">
        <f t="shared" ref="AH120:AH122" si="258">M120/M108*100-100</f>
        <v>4.402563552209628</v>
      </c>
      <c r="AI120" s="57">
        <f t="shared" ref="AI120:AI122" si="259">N120/N108*100-100</f>
        <v>10.734003859983602</v>
      </c>
      <c r="AJ120" s="57">
        <f t="shared" ref="AJ120:AJ122" si="260">O120/O108*100-100</f>
        <v>3.4936681144603057</v>
      </c>
      <c r="AK120" s="57">
        <f t="shared" ref="AK120:AK122" si="261">P120/P108*100-100</f>
        <v>3.6205033206133663</v>
      </c>
      <c r="AL120" s="57">
        <f t="shared" ref="AL120:AL122" si="262">Q120/Q108*100-100</f>
        <v>2.8830334704317693</v>
      </c>
      <c r="AM120" s="57">
        <f t="shared" ref="AM120:AM122" si="263">R120/R108*100-100</f>
        <v>8.1679965844875966</v>
      </c>
      <c r="AN120" s="57">
        <f t="shared" ref="AN120:AN122" si="264">S120/S108*100-100</f>
        <v>-1.2752166748113893</v>
      </c>
      <c r="AO120" s="57">
        <f t="shared" ref="AO120:AO122" si="265">T120/T108*100-100</f>
        <v>4.9104107818920966</v>
      </c>
      <c r="AP120" s="34"/>
      <c r="AQ120" s="34"/>
      <c r="AR120" s="74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M120" s="74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</row>
    <row r="121" spans="1:84" s="76" customFormat="1" ht="21" x14ac:dyDescent="0.45">
      <c r="A121" s="56">
        <v>44682</v>
      </c>
      <c r="B121" s="57">
        <v>120.55721754185443</v>
      </c>
      <c r="C121" s="57">
        <v>67.113877945975233</v>
      </c>
      <c r="D121" s="57">
        <v>138.94707806762472</v>
      </c>
      <c r="E121" s="57">
        <v>124.36518428599049</v>
      </c>
      <c r="F121" s="57">
        <v>149.46715147237197</v>
      </c>
      <c r="G121" s="57">
        <v>135.55272865592187</v>
      </c>
      <c r="H121" s="57">
        <v>118.03063897717657</v>
      </c>
      <c r="I121" s="57">
        <v>156.74788943494545</v>
      </c>
      <c r="J121" s="57">
        <v>140.67972755380154</v>
      </c>
      <c r="K121" s="57">
        <v>181.14350499695732</v>
      </c>
      <c r="L121" s="57">
        <v>142.45345242332914</v>
      </c>
      <c r="M121" s="57">
        <v>132.04419804166369</v>
      </c>
      <c r="N121" s="57">
        <v>149.30357335238838</v>
      </c>
      <c r="O121" s="57">
        <v>130.87414552480743</v>
      </c>
      <c r="P121" s="57">
        <v>108.19924266020416</v>
      </c>
      <c r="Q121" s="57">
        <v>163.30598110788537</v>
      </c>
      <c r="R121" s="57">
        <v>118.85212619209361</v>
      </c>
      <c r="S121" s="57">
        <v>143.41896654408347</v>
      </c>
      <c r="T121" s="57">
        <v>136.11128851769564</v>
      </c>
      <c r="U121" s="34"/>
      <c r="V121" s="56">
        <v>44682</v>
      </c>
      <c r="W121" s="57">
        <f t="shared" si="247"/>
        <v>4.8657545027586622</v>
      </c>
      <c r="X121" s="57">
        <f t="shared" si="248"/>
        <v>-10.920527704578603</v>
      </c>
      <c r="Y121" s="57">
        <f t="shared" si="249"/>
        <v>5.5295173612471444</v>
      </c>
      <c r="Z121" s="57">
        <f t="shared" si="250"/>
        <v>-3.9492387319641011</v>
      </c>
      <c r="AA121" s="57">
        <f t="shared" si="251"/>
        <v>2.9761256285761704</v>
      </c>
      <c r="AB121" s="57">
        <f t="shared" si="252"/>
        <v>3.9420581369225403</v>
      </c>
      <c r="AC121" s="57">
        <f t="shared" si="253"/>
        <v>9.0234291230590884</v>
      </c>
      <c r="AD121" s="57">
        <f t="shared" si="254"/>
        <v>13.903493318122003</v>
      </c>
      <c r="AE121" s="57">
        <f t="shared" si="255"/>
        <v>5.0930639388992347</v>
      </c>
      <c r="AF121" s="57">
        <f t="shared" si="256"/>
        <v>15.8679081010267</v>
      </c>
      <c r="AG121" s="57">
        <f t="shared" si="257"/>
        <v>5.5188829360573948</v>
      </c>
      <c r="AH121" s="57">
        <f t="shared" si="258"/>
        <v>4.2680233829233174</v>
      </c>
      <c r="AI121" s="57">
        <f t="shared" si="259"/>
        <v>9.1979530393140294</v>
      </c>
      <c r="AJ121" s="57">
        <f t="shared" si="260"/>
        <v>4.0675059931084832</v>
      </c>
      <c r="AK121" s="57">
        <f t="shared" si="261"/>
        <v>3.419932270142084</v>
      </c>
      <c r="AL121" s="57">
        <f t="shared" si="262"/>
        <v>2.0045010444225113</v>
      </c>
      <c r="AM121" s="57">
        <f t="shared" si="263"/>
        <v>6.3420226708795582</v>
      </c>
      <c r="AN121" s="57">
        <f t="shared" si="264"/>
        <v>3.9583981574095901</v>
      </c>
      <c r="AO121" s="57">
        <f t="shared" si="265"/>
        <v>5.1510818006739356</v>
      </c>
      <c r="AP121" s="34"/>
      <c r="AQ121" s="34"/>
      <c r="AR121" s="74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M121" s="74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</row>
    <row r="122" spans="1:84" s="76" customFormat="1" ht="21" x14ac:dyDescent="0.45">
      <c r="A122" s="56">
        <v>44713</v>
      </c>
      <c r="B122" s="57">
        <v>115.87556899701659</v>
      </c>
      <c r="C122" s="57">
        <v>70.064817760695675</v>
      </c>
      <c r="D122" s="57">
        <v>137.78367426184411</v>
      </c>
      <c r="E122" s="57">
        <v>133.96667742260692</v>
      </c>
      <c r="F122" s="57">
        <v>140.46699163268187</v>
      </c>
      <c r="G122" s="57">
        <v>134.29885594469485</v>
      </c>
      <c r="H122" s="57">
        <v>115.84918499836573</v>
      </c>
      <c r="I122" s="57">
        <v>126.81249200629398</v>
      </c>
      <c r="J122" s="57">
        <v>140.50214453165449</v>
      </c>
      <c r="K122" s="57">
        <v>174.49298641649514</v>
      </c>
      <c r="L122" s="57">
        <v>141.84701315124005</v>
      </c>
      <c r="M122" s="57">
        <v>127.64308043270711</v>
      </c>
      <c r="N122" s="57">
        <v>130.80471767792517</v>
      </c>
      <c r="O122" s="57">
        <v>131.17683150422491</v>
      </c>
      <c r="P122" s="57">
        <v>107.95090721845662</v>
      </c>
      <c r="Q122" s="57">
        <v>171.57783616362474</v>
      </c>
      <c r="R122" s="57">
        <v>113.66997130441737</v>
      </c>
      <c r="S122" s="57">
        <v>133.4607664683237</v>
      </c>
      <c r="T122" s="57">
        <v>132.56541743317678</v>
      </c>
      <c r="U122" s="34"/>
      <c r="V122" s="56">
        <v>44713</v>
      </c>
      <c r="W122" s="57">
        <f t="shared" si="247"/>
        <v>3.1942354889431357</v>
      </c>
      <c r="X122" s="57">
        <f t="shared" si="248"/>
        <v>-5.5150543611311917</v>
      </c>
      <c r="Y122" s="57">
        <f t="shared" si="249"/>
        <v>5.3696453933019797</v>
      </c>
      <c r="Z122" s="57">
        <f t="shared" si="250"/>
        <v>8.5724773292697307</v>
      </c>
      <c r="AA122" s="57">
        <f t="shared" si="251"/>
        <v>2.9784791973542752</v>
      </c>
      <c r="AB122" s="57">
        <f t="shared" si="252"/>
        <v>3.8373631794765828</v>
      </c>
      <c r="AC122" s="57">
        <f t="shared" si="253"/>
        <v>3.7850565745843028</v>
      </c>
      <c r="AD122" s="57">
        <f t="shared" si="254"/>
        <v>11.681770187296053</v>
      </c>
      <c r="AE122" s="57">
        <f t="shared" si="255"/>
        <v>2.790469976823772</v>
      </c>
      <c r="AF122" s="57">
        <f t="shared" si="256"/>
        <v>14.991375302223148</v>
      </c>
      <c r="AG122" s="57">
        <f t="shared" si="257"/>
        <v>4.8404944744943776</v>
      </c>
      <c r="AH122" s="57">
        <f t="shared" si="258"/>
        <v>3.6646056075794888</v>
      </c>
      <c r="AI122" s="57">
        <f t="shared" si="259"/>
        <v>5.4711143408976426</v>
      </c>
      <c r="AJ122" s="57">
        <f t="shared" si="260"/>
        <v>4.0287845182568844</v>
      </c>
      <c r="AK122" s="57">
        <f t="shared" si="261"/>
        <v>3.5694665239677903</v>
      </c>
      <c r="AL122" s="57">
        <f t="shared" si="262"/>
        <v>1.6134781173644939</v>
      </c>
      <c r="AM122" s="57">
        <f t="shared" si="263"/>
        <v>6.0189038171758682</v>
      </c>
      <c r="AN122" s="57">
        <f t="shared" si="264"/>
        <v>-2.8594925533232782</v>
      </c>
      <c r="AO122" s="57">
        <f t="shared" si="265"/>
        <v>4.2724624801516313</v>
      </c>
      <c r="AP122" s="34"/>
      <c r="AQ122" s="34"/>
      <c r="AR122" s="74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M122" s="74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</row>
    <row r="123" spans="1:84" s="76" customFormat="1" ht="21" x14ac:dyDescent="0.45">
      <c r="A123" s="56">
        <v>44743</v>
      </c>
      <c r="B123" s="57">
        <v>115.09668930760408</v>
      </c>
      <c r="C123" s="57">
        <v>73.883924846687435</v>
      </c>
      <c r="D123" s="57">
        <v>137.81759430996377</v>
      </c>
      <c r="E123" s="57">
        <v>135.57877594837214</v>
      </c>
      <c r="F123" s="57">
        <v>151.87828811837596</v>
      </c>
      <c r="G123" s="57">
        <v>135.53234059865295</v>
      </c>
      <c r="H123" s="57">
        <v>121.14078009272249</v>
      </c>
      <c r="I123" s="57">
        <v>143.17002331662567</v>
      </c>
      <c r="J123" s="57">
        <v>137.08987231653506</v>
      </c>
      <c r="K123" s="57">
        <v>182.02426061857415</v>
      </c>
      <c r="L123" s="57">
        <v>143.14206486176178</v>
      </c>
      <c r="M123" s="57">
        <v>133.07681016522361</v>
      </c>
      <c r="N123" s="57">
        <v>140.08376480897144</v>
      </c>
      <c r="O123" s="57">
        <v>131.56618516536577</v>
      </c>
      <c r="P123" s="57">
        <v>119.02904138365639</v>
      </c>
      <c r="Q123" s="57">
        <v>165.90392317959106</v>
      </c>
      <c r="R123" s="57">
        <v>117.75726258921642</v>
      </c>
      <c r="S123" s="57">
        <v>137.56581250666602</v>
      </c>
      <c r="T123" s="57">
        <v>135.54291019393125</v>
      </c>
      <c r="U123" s="34"/>
      <c r="V123" s="56">
        <v>44743</v>
      </c>
      <c r="W123" s="57">
        <f t="shared" ref="W123:W125" si="266">B123/B111*100-100</f>
        <v>1.9356541413301187</v>
      </c>
      <c r="X123" s="57">
        <f t="shared" ref="X123:X125" si="267">C123/C111*100-100</f>
        <v>-8.3606590096691917</v>
      </c>
      <c r="Y123" s="57">
        <f t="shared" ref="Y123:Y125" si="268">D123/D111*100-100</f>
        <v>3.7538762400530601</v>
      </c>
      <c r="Z123" s="57">
        <f t="shared" ref="Z123:Z125" si="269">E123/E111*100-100</f>
        <v>4.2386137951338583</v>
      </c>
      <c r="AA123" s="57">
        <f t="shared" ref="AA123:AA125" si="270">F123/F111*100-100</f>
        <v>3.9742938910790002</v>
      </c>
      <c r="AB123" s="57">
        <f t="shared" ref="AB123:AB125" si="271">G123/G111*100-100</f>
        <v>3.4219892386796715</v>
      </c>
      <c r="AC123" s="57">
        <f t="shared" ref="AC123:AC125" si="272">H123/H111*100-100</f>
        <v>2.6015395514111077</v>
      </c>
      <c r="AD123" s="57">
        <f t="shared" ref="AD123:AD125" si="273">I123/I111*100-100</f>
        <v>15.694545178971538</v>
      </c>
      <c r="AE123" s="57">
        <f t="shared" ref="AE123:AE125" si="274">J123/J111*100-100</f>
        <v>2.8811989630201964</v>
      </c>
      <c r="AF123" s="57">
        <f t="shared" ref="AF123:AF125" si="275">K123/K111*100-100</f>
        <v>12.653187946219163</v>
      </c>
      <c r="AG123" s="57">
        <f t="shared" ref="AG123:AG125" si="276">L123/L111*100-100</f>
        <v>4.8642655757757041</v>
      </c>
      <c r="AH123" s="57">
        <f t="shared" ref="AH123:AH125" si="277">M123/M111*100-100</f>
        <v>2.295776777387573</v>
      </c>
      <c r="AI123" s="57">
        <f t="shared" ref="AI123:AI125" si="278">N123/N111*100-100</f>
        <v>1.0350290998040919</v>
      </c>
      <c r="AJ123" s="57">
        <f t="shared" ref="AJ123:AJ125" si="279">O123/O111*100-100</f>
        <v>3.8986936283315714</v>
      </c>
      <c r="AK123" s="57">
        <f t="shared" ref="AK123:AK125" si="280">P123/P111*100-100</f>
        <v>3.7004280416199009</v>
      </c>
      <c r="AL123" s="57">
        <f t="shared" ref="AL123:AL125" si="281">Q123/Q111*100-100</f>
        <v>-5.4012316584570641</v>
      </c>
      <c r="AM123" s="57">
        <f t="shared" ref="AM123:AM125" si="282">R123/R111*100-100</f>
        <v>5.1310373640187379</v>
      </c>
      <c r="AN123" s="57">
        <f t="shared" ref="AN123:AN125" si="283">S123/S111*100-100</f>
        <v>-1.2038703425906618</v>
      </c>
      <c r="AO123" s="57">
        <f t="shared" ref="AO123:AO125" si="284">T123/T111*100-100</f>
        <v>3.4717548201415696</v>
      </c>
      <c r="AP123" s="34"/>
      <c r="AQ123" s="34"/>
      <c r="AR123" s="74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M123" s="74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</row>
    <row r="124" spans="1:84" s="76" customFormat="1" ht="21" x14ac:dyDescent="0.45">
      <c r="A124" s="56">
        <v>44774</v>
      </c>
      <c r="B124" s="57">
        <v>119.33892502382331</v>
      </c>
      <c r="C124" s="57">
        <v>74.561394851706979</v>
      </c>
      <c r="D124" s="57">
        <v>128.81382885797598</v>
      </c>
      <c r="E124" s="57">
        <v>138.04746723204437</v>
      </c>
      <c r="F124" s="57">
        <v>159.56447608474784</v>
      </c>
      <c r="G124" s="57">
        <v>137.22906533371233</v>
      </c>
      <c r="H124" s="57">
        <v>124.23246774279883</v>
      </c>
      <c r="I124" s="57">
        <v>139.72011429978159</v>
      </c>
      <c r="J124" s="57">
        <v>136.25110927824772</v>
      </c>
      <c r="K124" s="57">
        <v>173.46514902329926</v>
      </c>
      <c r="L124" s="57">
        <v>144.00813785767707</v>
      </c>
      <c r="M124" s="57">
        <v>131.59182711847268</v>
      </c>
      <c r="N124" s="57">
        <v>147.47051295847584</v>
      </c>
      <c r="O124" s="57">
        <v>131.79049395779964</v>
      </c>
      <c r="P124" s="57">
        <v>119.8155341466416</v>
      </c>
      <c r="Q124" s="57">
        <v>171.05893985634719</v>
      </c>
      <c r="R124" s="57">
        <v>116.59399573680686</v>
      </c>
      <c r="S124" s="57">
        <v>144.65560371338023</v>
      </c>
      <c r="T124" s="57">
        <v>136.03379226199277</v>
      </c>
      <c r="U124" s="34"/>
      <c r="V124" s="56">
        <v>44774</v>
      </c>
      <c r="W124" s="57">
        <f t="shared" si="266"/>
        <v>2.2956446977343603</v>
      </c>
      <c r="X124" s="57">
        <f t="shared" si="267"/>
        <v>-5.3137459946640462</v>
      </c>
      <c r="Y124" s="57">
        <f t="shared" si="268"/>
        <v>3.5799012488165971</v>
      </c>
      <c r="Z124" s="57">
        <f t="shared" si="269"/>
        <v>7.26512372536736</v>
      </c>
      <c r="AA124" s="57">
        <f t="shared" si="270"/>
        <v>10.597727986972032</v>
      </c>
      <c r="AB124" s="57">
        <f t="shared" si="271"/>
        <v>3.5436932036184743</v>
      </c>
      <c r="AC124" s="57">
        <f t="shared" si="272"/>
        <v>3.7658603295301845</v>
      </c>
      <c r="AD124" s="57">
        <f t="shared" si="273"/>
        <v>18.36769744345726</v>
      </c>
      <c r="AE124" s="57">
        <f t="shared" si="274"/>
        <v>0.24492251679876631</v>
      </c>
      <c r="AF124" s="57">
        <f t="shared" si="275"/>
        <v>7.4176767800248768</v>
      </c>
      <c r="AG124" s="57">
        <f t="shared" si="276"/>
        <v>5.1782208264099125</v>
      </c>
      <c r="AH124" s="57">
        <f t="shared" si="277"/>
        <v>3.437265370530838</v>
      </c>
      <c r="AI124" s="57">
        <f t="shared" si="278"/>
        <v>21.545380489577866</v>
      </c>
      <c r="AJ124" s="57">
        <f t="shared" si="279"/>
        <v>3.2763706656248672</v>
      </c>
      <c r="AK124" s="57">
        <f t="shared" si="280"/>
        <v>3.91988866311533</v>
      </c>
      <c r="AL124" s="57">
        <f t="shared" si="281"/>
        <v>-4.4429352979699104</v>
      </c>
      <c r="AM124" s="57">
        <f t="shared" si="282"/>
        <v>4.5108305395691985</v>
      </c>
      <c r="AN124" s="57">
        <f t="shared" si="283"/>
        <v>2.5247785775103893</v>
      </c>
      <c r="AO124" s="57">
        <f t="shared" si="284"/>
        <v>4.6671496763359954</v>
      </c>
      <c r="AP124" s="34"/>
      <c r="AQ124" s="34"/>
      <c r="AR124" s="74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M124" s="74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</row>
    <row r="125" spans="1:84" s="76" customFormat="1" ht="21" x14ac:dyDescent="0.45">
      <c r="A125" s="56">
        <v>44805</v>
      </c>
      <c r="B125" s="57">
        <v>114.21408362323449</v>
      </c>
      <c r="C125" s="57">
        <v>67.091200053712697</v>
      </c>
      <c r="D125" s="57">
        <v>125.44832712957135</v>
      </c>
      <c r="E125" s="57">
        <v>137.02198807895581</v>
      </c>
      <c r="F125" s="57">
        <v>155.10980776828086</v>
      </c>
      <c r="G125" s="57">
        <v>137.27710134052506</v>
      </c>
      <c r="H125" s="57">
        <v>124.03873383802245</v>
      </c>
      <c r="I125" s="57">
        <v>135.86173259729949</v>
      </c>
      <c r="J125" s="57">
        <v>135.82669761971241</v>
      </c>
      <c r="K125" s="57">
        <v>176.85750099199734</v>
      </c>
      <c r="L125" s="57">
        <v>143.79271730653221</v>
      </c>
      <c r="M125" s="57">
        <v>127.77980760524034</v>
      </c>
      <c r="N125" s="57">
        <v>136.54335962473931</v>
      </c>
      <c r="O125" s="57">
        <v>131.73579098254461</v>
      </c>
      <c r="P125" s="57">
        <v>112.42827668049318</v>
      </c>
      <c r="Q125" s="57">
        <v>166.34220413693362</v>
      </c>
      <c r="R125" s="57">
        <v>122.17641674781888</v>
      </c>
      <c r="S125" s="57">
        <v>146.20872860511636</v>
      </c>
      <c r="T125" s="57">
        <v>134.06161551800042</v>
      </c>
      <c r="U125" s="34"/>
      <c r="V125" s="56">
        <v>44805</v>
      </c>
      <c r="W125" s="57">
        <f t="shared" si="266"/>
        <v>1.093057702145984</v>
      </c>
      <c r="X125" s="57">
        <f t="shared" si="267"/>
        <v>-8.3426746837994159</v>
      </c>
      <c r="Y125" s="57">
        <f t="shared" si="268"/>
        <v>2.3426550479050547</v>
      </c>
      <c r="Z125" s="57">
        <f t="shared" si="269"/>
        <v>6.6612164742634121</v>
      </c>
      <c r="AA125" s="57">
        <f t="shared" si="270"/>
        <v>11.790611913038845</v>
      </c>
      <c r="AB125" s="57">
        <f t="shared" si="271"/>
        <v>3.0291392895557294</v>
      </c>
      <c r="AC125" s="57">
        <f t="shared" si="272"/>
        <v>1.6863386663225697</v>
      </c>
      <c r="AD125" s="57">
        <f t="shared" si="273"/>
        <v>16.767442546643579</v>
      </c>
      <c r="AE125" s="57">
        <f t="shared" si="274"/>
        <v>-1.3875900095561207</v>
      </c>
      <c r="AF125" s="57">
        <f t="shared" si="275"/>
        <v>9.7966932001648246</v>
      </c>
      <c r="AG125" s="57">
        <f t="shared" si="276"/>
        <v>4.4086689178575682</v>
      </c>
      <c r="AH125" s="57">
        <f t="shared" si="277"/>
        <v>2.5069092986887114</v>
      </c>
      <c r="AI125" s="57">
        <f t="shared" si="278"/>
        <v>10.419924346053591</v>
      </c>
      <c r="AJ125" s="57">
        <f t="shared" si="279"/>
        <v>3.2228024806505005</v>
      </c>
      <c r="AK125" s="57">
        <f t="shared" si="280"/>
        <v>3.7622532641991455</v>
      </c>
      <c r="AL125" s="57">
        <f t="shared" si="281"/>
        <v>-3.4202575745916874</v>
      </c>
      <c r="AM125" s="57">
        <f t="shared" si="282"/>
        <v>3.584516750058043</v>
      </c>
      <c r="AN125" s="57">
        <f t="shared" si="283"/>
        <v>2.0925774636957328</v>
      </c>
      <c r="AO125" s="57">
        <f t="shared" si="284"/>
        <v>3.8255158621542762</v>
      </c>
      <c r="AP125" s="34"/>
      <c r="AQ125" s="34"/>
      <c r="AR125" s="74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M125" s="74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</row>
    <row r="126" spans="1:84" s="76" customFormat="1" ht="21" x14ac:dyDescent="0.45">
      <c r="A126" s="56">
        <v>44835</v>
      </c>
      <c r="B126" s="57">
        <v>108.69304396933823</v>
      </c>
      <c r="C126" s="57">
        <v>75.901573673481352</v>
      </c>
      <c r="D126" s="57">
        <v>127.83233920330518</v>
      </c>
      <c r="E126" s="57">
        <v>138.64064451981486</v>
      </c>
      <c r="F126" s="57">
        <v>159.4580949790473</v>
      </c>
      <c r="G126" s="57">
        <v>138.41233283203883</v>
      </c>
      <c r="H126" s="57">
        <v>125.64439544937093</v>
      </c>
      <c r="I126" s="57">
        <v>147.71744038355027</v>
      </c>
      <c r="J126" s="57">
        <v>137.46768757689148</v>
      </c>
      <c r="K126" s="57">
        <v>180.42417953936049</v>
      </c>
      <c r="L126" s="57">
        <v>145.34995732960459</v>
      </c>
      <c r="M126" s="57">
        <v>140.86782503677628</v>
      </c>
      <c r="N126" s="57">
        <v>148.98045780009917</v>
      </c>
      <c r="O126" s="57">
        <v>129.7209559751488</v>
      </c>
      <c r="P126" s="57">
        <v>109.00723792844998</v>
      </c>
      <c r="Q126" s="57">
        <v>163.14112238790253</v>
      </c>
      <c r="R126" s="57">
        <v>129.79249454622897</v>
      </c>
      <c r="S126" s="57">
        <v>155.32442654811155</v>
      </c>
      <c r="T126" s="57">
        <v>136.29794130269693</v>
      </c>
      <c r="U126" s="34"/>
      <c r="V126" s="56">
        <v>44835</v>
      </c>
      <c r="W126" s="57">
        <f t="shared" ref="W126:W128" si="285">B126/B114*100-100</f>
        <v>0.75227236829110211</v>
      </c>
      <c r="X126" s="57">
        <f t="shared" ref="X126:X128" si="286">C126/C114*100-100</f>
        <v>0.13432292590937323</v>
      </c>
      <c r="Y126" s="57">
        <f t="shared" ref="Y126:Y128" si="287">D126/D114*100-100</f>
        <v>1.8394052383765569</v>
      </c>
      <c r="Z126" s="57">
        <f t="shared" ref="Z126:Z128" si="288">E126/E114*100-100</f>
        <v>8.9765221424748205</v>
      </c>
      <c r="AA126" s="57">
        <f t="shared" ref="AA126:AA128" si="289">F126/F114*100-100</f>
        <v>13.249891980063339</v>
      </c>
      <c r="AB126" s="57">
        <f t="shared" ref="AB126:AB128" si="290">G126/G114*100-100</f>
        <v>2.1680689668679207</v>
      </c>
      <c r="AC126" s="57">
        <f t="shared" ref="AC126:AC128" si="291">H126/H114*100-100</f>
        <v>3.9974536449663987</v>
      </c>
      <c r="AD126" s="57">
        <f t="shared" ref="AD126:AD128" si="292">I126/I114*100-100</f>
        <v>15.01731123370773</v>
      </c>
      <c r="AE126" s="57">
        <f t="shared" ref="AE126:AE128" si="293">J126/J114*100-100</f>
        <v>-4.5299926093836547</v>
      </c>
      <c r="AF126" s="57">
        <f t="shared" ref="AF126:AF128" si="294">K126/K114*100-100</f>
        <v>6.5713659123135244</v>
      </c>
      <c r="AG126" s="57">
        <f t="shared" ref="AG126:AG128" si="295">L126/L114*100-100</f>
        <v>4.0298614355942277</v>
      </c>
      <c r="AH126" s="57">
        <f t="shared" ref="AH126:AH128" si="296">M126/M114*100-100</f>
        <v>2.5088888453041847</v>
      </c>
      <c r="AI126" s="57">
        <f t="shared" ref="AI126:AI128" si="297">N126/N114*100-100</f>
        <v>10.685350047230784</v>
      </c>
      <c r="AJ126" s="57">
        <f t="shared" ref="AJ126:AJ128" si="298">O126/O114*100-100</f>
        <v>2.5025445925389818</v>
      </c>
      <c r="AK126" s="57">
        <f t="shared" ref="AK126:AK128" si="299">P126/P114*100-100</f>
        <v>3.5310324434193916</v>
      </c>
      <c r="AL126" s="57">
        <f t="shared" ref="AL126:AL128" si="300">Q126/Q114*100-100</f>
        <v>-2.4746829629349207</v>
      </c>
      <c r="AM126" s="57">
        <f t="shared" ref="AM126:AM128" si="301">R126/R114*100-100</f>
        <v>2.3196274009467288</v>
      </c>
      <c r="AN126" s="57">
        <f t="shared" ref="AN126:AN128" si="302">S126/S114*100-100</f>
        <v>4.9777597871092354</v>
      </c>
      <c r="AO126" s="57">
        <f t="shared" ref="AO126:AO128" si="303">T126/T114*100-100</f>
        <v>3.7066870145502548</v>
      </c>
      <c r="AP126" s="34"/>
      <c r="AQ126" s="34"/>
      <c r="AR126" s="74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M126" s="74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</row>
    <row r="127" spans="1:84" s="76" customFormat="1" ht="21" x14ac:dyDescent="0.45">
      <c r="A127" s="56">
        <v>44866</v>
      </c>
      <c r="B127" s="57">
        <v>119.45994622411072</v>
      </c>
      <c r="C127" s="57">
        <v>74.793026805972886</v>
      </c>
      <c r="D127" s="57">
        <v>135.51598012047353</v>
      </c>
      <c r="E127" s="57">
        <v>139.77753015974884</v>
      </c>
      <c r="F127" s="57">
        <v>175.18056583118974</v>
      </c>
      <c r="G127" s="57">
        <v>141.6541347048387</v>
      </c>
      <c r="H127" s="57">
        <v>133.57081369887217</v>
      </c>
      <c r="I127" s="57">
        <v>144.43913459991199</v>
      </c>
      <c r="J127" s="57">
        <v>137.22676064562194</v>
      </c>
      <c r="K127" s="57">
        <v>177.73547194962222</v>
      </c>
      <c r="L127" s="57">
        <v>146.11646038059126</v>
      </c>
      <c r="M127" s="57">
        <v>145.27802889718041</v>
      </c>
      <c r="N127" s="57">
        <v>153.96096469924811</v>
      </c>
      <c r="O127" s="57">
        <v>130.06838852021869</v>
      </c>
      <c r="P127" s="57">
        <v>117.77166692691924</v>
      </c>
      <c r="Q127" s="57">
        <v>166.12545935354402</v>
      </c>
      <c r="R127" s="57">
        <v>132.64120228983668</v>
      </c>
      <c r="S127" s="57">
        <v>159.32935301061741</v>
      </c>
      <c r="T127" s="57">
        <v>141.23693357412827</v>
      </c>
      <c r="U127" s="34"/>
      <c r="V127" s="56">
        <v>44866</v>
      </c>
      <c r="W127" s="57">
        <f t="shared" si="285"/>
        <v>0.25894583399148985</v>
      </c>
      <c r="X127" s="57">
        <f t="shared" si="286"/>
        <v>-1.8896536392257843</v>
      </c>
      <c r="Y127" s="57">
        <f t="shared" si="287"/>
        <v>3.0945391032098257</v>
      </c>
      <c r="Z127" s="57">
        <f t="shared" si="288"/>
        <v>7.6784757486578599</v>
      </c>
      <c r="AA127" s="57">
        <f t="shared" si="289"/>
        <v>14.41443919892032</v>
      </c>
      <c r="AB127" s="57">
        <f t="shared" si="290"/>
        <v>1.5240652751561328</v>
      </c>
      <c r="AC127" s="57">
        <f t="shared" si="291"/>
        <v>2.6227661506025299</v>
      </c>
      <c r="AD127" s="57">
        <f t="shared" si="292"/>
        <v>10.474424560898157</v>
      </c>
      <c r="AE127" s="57">
        <f t="shared" si="293"/>
        <v>-3.1539697044461263</v>
      </c>
      <c r="AF127" s="57">
        <f t="shared" si="294"/>
        <v>2.8126284100403325</v>
      </c>
      <c r="AG127" s="57">
        <f t="shared" si="295"/>
        <v>3.7669586680213456</v>
      </c>
      <c r="AH127" s="57">
        <f t="shared" si="296"/>
        <v>1.9877450274101705</v>
      </c>
      <c r="AI127" s="57">
        <f t="shared" si="297"/>
        <v>4.3731974725047706</v>
      </c>
      <c r="AJ127" s="57">
        <f t="shared" si="298"/>
        <v>2.3791991502348537</v>
      </c>
      <c r="AK127" s="57">
        <f t="shared" si="299"/>
        <v>3.3553377038783765</v>
      </c>
      <c r="AL127" s="57">
        <f t="shared" si="300"/>
        <v>1.8443741363449675</v>
      </c>
      <c r="AM127" s="57">
        <f t="shared" si="301"/>
        <v>4.3499592210020808</v>
      </c>
      <c r="AN127" s="57">
        <f t="shared" si="302"/>
        <v>3.2419756736164658</v>
      </c>
      <c r="AO127" s="57">
        <f t="shared" si="303"/>
        <v>3.3223976453148794</v>
      </c>
      <c r="AP127" s="34"/>
      <c r="AQ127" s="34"/>
      <c r="AR127" s="74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M127" s="74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</row>
    <row r="128" spans="1:84" s="76" customFormat="1" ht="21" x14ac:dyDescent="0.45">
      <c r="A128" s="58">
        <v>44896</v>
      </c>
      <c r="B128" s="59">
        <v>125.92501880369194</v>
      </c>
      <c r="C128" s="59">
        <v>73.858749249798677</v>
      </c>
      <c r="D128" s="59">
        <v>144.84679836091445</v>
      </c>
      <c r="E128" s="59">
        <v>147.16591151397023</v>
      </c>
      <c r="F128" s="59">
        <v>166.11406065996437</v>
      </c>
      <c r="G128" s="59">
        <v>143.55980228372147</v>
      </c>
      <c r="H128" s="59">
        <v>144.04297827637825</v>
      </c>
      <c r="I128" s="59">
        <v>181.45295436977423</v>
      </c>
      <c r="J128" s="59">
        <v>151.81104211836774</v>
      </c>
      <c r="K128" s="59">
        <v>190.57347383521153</v>
      </c>
      <c r="L128" s="59">
        <v>147.53970069739728</v>
      </c>
      <c r="M128" s="59">
        <v>155.87090897222842</v>
      </c>
      <c r="N128" s="59">
        <v>158.45590496448492</v>
      </c>
      <c r="O128" s="59">
        <v>130.58829130900659</v>
      </c>
      <c r="P128" s="59">
        <v>115.75385441180313</v>
      </c>
      <c r="Q128" s="59">
        <v>167.21784044507862</v>
      </c>
      <c r="R128" s="59">
        <v>134.26393173618345</v>
      </c>
      <c r="S128" s="59">
        <v>161.90922481402097</v>
      </c>
      <c r="T128" s="59">
        <v>146.19152594584074</v>
      </c>
      <c r="U128" s="34"/>
      <c r="V128" s="58">
        <v>44896</v>
      </c>
      <c r="W128" s="59">
        <f t="shared" si="285"/>
        <v>-9.8945779102166398E-2</v>
      </c>
      <c r="X128" s="59">
        <f t="shared" si="286"/>
        <v>2.502198243498583</v>
      </c>
      <c r="Y128" s="59">
        <f t="shared" si="287"/>
        <v>2.3924576837005276</v>
      </c>
      <c r="Z128" s="59">
        <f t="shared" si="288"/>
        <v>8.6828799935755967</v>
      </c>
      <c r="AA128" s="59">
        <f t="shared" si="289"/>
        <v>15.714595243588917</v>
      </c>
      <c r="AB128" s="59">
        <f t="shared" si="290"/>
        <v>1.8053328996900007</v>
      </c>
      <c r="AC128" s="59">
        <f t="shared" si="291"/>
        <v>1.8968921549746796</v>
      </c>
      <c r="AD128" s="59">
        <f t="shared" si="292"/>
        <v>9.1284820965227738</v>
      </c>
      <c r="AE128" s="59">
        <f t="shared" si="293"/>
        <v>1.0110788511064897</v>
      </c>
      <c r="AF128" s="59">
        <f t="shared" si="294"/>
        <v>4.0206535525927052</v>
      </c>
      <c r="AG128" s="59">
        <f t="shared" si="295"/>
        <v>3.9581739157554097</v>
      </c>
      <c r="AH128" s="59">
        <f t="shared" si="296"/>
        <v>2.4482891318537696</v>
      </c>
      <c r="AI128" s="59">
        <f t="shared" si="297"/>
        <v>3.1690981791310975</v>
      </c>
      <c r="AJ128" s="59">
        <f t="shared" si="298"/>
        <v>2.2942872966206664</v>
      </c>
      <c r="AK128" s="59">
        <f t="shared" si="299"/>
        <v>3.8628050896447803</v>
      </c>
      <c r="AL128" s="59">
        <f t="shared" si="300"/>
        <v>-1.3042858975754257</v>
      </c>
      <c r="AM128" s="59">
        <f t="shared" si="301"/>
        <v>3.7487711945354079</v>
      </c>
      <c r="AN128" s="59">
        <f t="shared" si="302"/>
        <v>3.8858625828539033</v>
      </c>
      <c r="AO128" s="59">
        <f t="shared" si="303"/>
        <v>3.3462055001832312</v>
      </c>
      <c r="AP128" s="34"/>
      <c r="AQ128" s="34"/>
      <c r="AR128" s="74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M128" s="74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</row>
    <row r="129" spans="1:84" s="76" customFormat="1" ht="21" x14ac:dyDescent="0.45">
      <c r="A129" s="46">
        <v>44927</v>
      </c>
      <c r="B129" s="47">
        <v>130.70660550368046</v>
      </c>
      <c r="C129" s="47">
        <v>65.577929438488439</v>
      </c>
      <c r="D129" s="47">
        <v>138.41636669118975</v>
      </c>
      <c r="E129" s="47">
        <v>140.16621540935174</v>
      </c>
      <c r="F129" s="47">
        <v>139.69166666341371</v>
      </c>
      <c r="G129" s="47">
        <v>139.44577651411907</v>
      </c>
      <c r="H129" s="47">
        <v>133.49207630633194</v>
      </c>
      <c r="I129" s="47">
        <v>150.9185698356757</v>
      </c>
      <c r="J129" s="47">
        <v>142.05124617465432</v>
      </c>
      <c r="K129" s="47">
        <v>196.26947968324524</v>
      </c>
      <c r="L129" s="47">
        <v>146.84816248104877</v>
      </c>
      <c r="M129" s="47">
        <v>133.80359920325949</v>
      </c>
      <c r="N129" s="47">
        <v>146.60801941285956</v>
      </c>
      <c r="O129" s="47">
        <v>129.14497419856895</v>
      </c>
      <c r="P129" s="47">
        <v>104.26526263906246</v>
      </c>
      <c r="Q129" s="47">
        <v>159.46961315680664</v>
      </c>
      <c r="R129" s="47">
        <v>122.41482725795932</v>
      </c>
      <c r="S129" s="47">
        <v>156.05499357461053</v>
      </c>
      <c r="T129" s="47">
        <v>139.36714025822945</v>
      </c>
      <c r="U129" s="34"/>
      <c r="V129" s="46">
        <v>44927</v>
      </c>
      <c r="W129" s="47">
        <f t="shared" ref="W129:W131" si="304">B129/B117*100-100</f>
        <v>0.90522420115368618</v>
      </c>
      <c r="X129" s="47">
        <f t="shared" ref="X129:X131" si="305">C129/C117*100-100</f>
        <v>-9.6339452682530577</v>
      </c>
      <c r="Y129" s="47">
        <f t="shared" ref="Y129:Y131" si="306">D129/D117*100-100</f>
        <v>2.6123619451501838</v>
      </c>
      <c r="Z129" s="47">
        <f t="shared" ref="Z129:Z131" si="307">E129/E117*100-100</f>
        <v>2.1365779159429223</v>
      </c>
      <c r="AA129" s="47">
        <f t="shared" ref="AA129:AA131" si="308">F129/F117*100-100</f>
        <v>4.0674334714930467</v>
      </c>
      <c r="AB129" s="47">
        <f t="shared" ref="AB129:AB131" si="309">G129/G117*100-100</f>
        <v>2.756790481680909</v>
      </c>
      <c r="AC129" s="47">
        <f t="shared" ref="AC129:AC131" si="310">H129/H117*100-100</f>
        <v>2.3865997362996012</v>
      </c>
      <c r="AD129" s="47">
        <f t="shared" ref="AD129:AD131" si="311">I129/I117*100-100</f>
        <v>12.162758964135094</v>
      </c>
      <c r="AE129" s="47">
        <f t="shared" ref="AE129:AE131" si="312">J129/J117*100-100</f>
        <v>2.5013632430268729</v>
      </c>
      <c r="AF129" s="47">
        <f t="shared" ref="AF129:AF131" si="313">K129/K117*100-100</f>
        <v>9.7916521021463012</v>
      </c>
      <c r="AG129" s="47">
        <f t="shared" ref="AG129:AG131" si="314">L129/L117*100-100</f>
        <v>3.9759922038651041</v>
      </c>
      <c r="AH129" s="47">
        <f t="shared" ref="AH129:AH131" si="315">M129/M117*100-100</f>
        <v>4.2871207027215945</v>
      </c>
      <c r="AI129" s="47">
        <f t="shared" ref="AI129:AI131" si="316">N129/N117*100-100</f>
        <v>3.3183644579102491</v>
      </c>
      <c r="AJ129" s="47">
        <f t="shared" ref="AJ129:AJ131" si="317">O129/O117*100-100</f>
        <v>2.6752688507683615</v>
      </c>
      <c r="AK129" s="47">
        <f t="shared" ref="AK129:AK131" si="318">P129/P117*100-100</f>
        <v>2.5517643658852052</v>
      </c>
      <c r="AL129" s="47">
        <f t="shared" ref="AL129:AL131" si="319">Q129/Q117*100-100</f>
        <v>-2.9471557223263289</v>
      </c>
      <c r="AM129" s="47">
        <f t="shared" ref="AM129:AM131" si="320">R129/R117*100-100</f>
        <v>4.312507288555139</v>
      </c>
      <c r="AN129" s="47">
        <f t="shared" ref="AN129:AN131" si="321">S129/S117*100-100</f>
        <v>6.8184502154573039</v>
      </c>
      <c r="AO129" s="47">
        <f t="shared" ref="AO129:AO131" si="322">T129/T117*100-100</f>
        <v>3.3684906344226988</v>
      </c>
      <c r="AP129" s="34"/>
      <c r="AQ129" s="34"/>
      <c r="AR129" s="74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M129" s="74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</row>
    <row r="130" spans="1:84" s="76" customFormat="1" ht="21" x14ac:dyDescent="0.45">
      <c r="A130" s="36">
        <v>44958</v>
      </c>
      <c r="B130" s="37">
        <v>141.32093867251015</v>
      </c>
      <c r="C130" s="37">
        <v>63.607705095537291</v>
      </c>
      <c r="D130" s="37">
        <v>138.90257401991204</v>
      </c>
      <c r="E130" s="37">
        <v>133.93620929551477</v>
      </c>
      <c r="F130" s="37">
        <v>158.10532717779955</v>
      </c>
      <c r="G130" s="37">
        <v>137.16747405433847</v>
      </c>
      <c r="H130" s="37">
        <v>133.97609576221745</v>
      </c>
      <c r="I130" s="37">
        <v>145.58447593807534</v>
      </c>
      <c r="J130" s="37">
        <v>129.4079634331064</v>
      </c>
      <c r="K130" s="37">
        <v>185.69209941347134</v>
      </c>
      <c r="L130" s="37">
        <v>146.26055875225347</v>
      </c>
      <c r="M130" s="37">
        <v>136.00399898859138</v>
      </c>
      <c r="N130" s="37">
        <v>148.72991250735618</v>
      </c>
      <c r="O130" s="37">
        <v>133.57369007304425</v>
      </c>
      <c r="P130" s="37">
        <v>121.11237499609295</v>
      </c>
      <c r="Q130" s="37">
        <v>160.117249235478</v>
      </c>
      <c r="R130" s="37">
        <v>116.76918747185604</v>
      </c>
      <c r="S130" s="37">
        <v>152.50550052163456</v>
      </c>
      <c r="T130" s="37">
        <v>140.67408082131692</v>
      </c>
      <c r="U130" s="34"/>
      <c r="V130" s="36">
        <v>44958</v>
      </c>
      <c r="W130" s="37">
        <f t="shared" si="304"/>
        <v>3.3574131049523004</v>
      </c>
      <c r="X130" s="37">
        <f t="shared" si="305"/>
        <v>-13.362069625222134</v>
      </c>
      <c r="Y130" s="37">
        <f t="shared" si="306"/>
        <v>3.3163739217170161</v>
      </c>
      <c r="Z130" s="37">
        <f t="shared" si="307"/>
        <v>0.82011314052159889</v>
      </c>
      <c r="AA130" s="37">
        <f t="shared" si="308"/>
        <v>13.754597256725475</v>
      </c>
      <c r="AB130" s="37">
        <f t="shared" si="309"/>
        <v>3.1017337072422322</v>
      </c>
      <c r="AC130" s="37">
        <f t="shared" si="310"/>
        <v>3.3454213859943849</v>
      </c>
      <c r="AD130" s="37">
        <f t="shared" si="311"/>
        <v>10.954029660222076</v>
      </c>
      <c r="AE130" s="37">
        <f t="shared" si="312"/>
        <v>2.6142242791059971</v>
      </c>
      <c r="AF130" s="37">
        <f t="shared" si="313"/>
        <v>13.82222713007269</v>
      </c>
      <c r="AG130" s="37">
        <f t="shared" si="314"/>
        <v>4.0317132379102674</v>
      </c>
      <c r="AH130" s="37">
        <f t="shared" si="315"/>
        <v>6.0480735699959212</v>
      </c>
      <c r="AI130" s="37">
        <f t="shared" si="316"/>
        <v>2.3870089752426651</v>
      </c>
      <c r="AJ130" s="37">
        <f t="shared" si="317"/>
        <v>3.9301977276780349</v>
      </c>
      <c r="AK130" s="37">
        <f t="shared" si="318"/>
        <v>5.6101168401714716</v>
      </c>
      <c r="AL130" s="37">
        <f t="shared" si="319"/>
        <v>0.26265248131065277</v>
      </c>
      <c r="AM130" s="37">
        <f t="shared" si="320"/>
        <v>3.6446664725316111</v>
      </c>
      <c r="AN130" s="37">
        <f t="shared" si="321"/>
        <v>9.1108750212210055</v>
      </c>
      <c r="AO130" s="37">
        <f t="shared" si="322"/>
        <v>4.7769770821678605</v>
      </c>
      <c r="AP130" s="34"/>
      <c r="AQ130" s="34"/>
      <c r="AR130" s="74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M130" s="74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</row>
    <row r="131" spans="1:84" s="76" customFormat="1" ht="21" x14ac:dyDescent="0.45">
      <c r="A131" s="36">
        <v>44986</v>
      </c>
      <c r="B131" s="37">
        <v>144.50967192426464</v>
      </c>
      <c r="C131" s="37">
        <v>69.896359558181842</v>
      </c>
      <c r="D131" s="37">
        <v>148.36318465856056</v>
      </c>
      <c r="E131" s="37">
        <v>142.71063924767193</v>
      </c>
      <c r="F131" s="37">
        <v>157.3777550319175</v>
      </c>
      <c r="G131" s="37">
        <v>136.82679394818393</v>
      </c>
      <c r="H131" s="37">
        <v>135.24675895641329</v>
      </c>
      <c r="I131" s="37">
        <v>158.31775337350285</v>
      </c>
      <c r="J131" s="37">
        <v>138.72345797630274</v>
      </c>
      <c r="K131" s="37">
        <v>188.9605816656329</v>
      </c>
      <c r="L131" s="37">
        <v>147.18288965534282</v>
      </c>
      <c r="M131" s="37">
        <v>138.41680984684567</v>
      </c>
      <c r="N131" s="37">
        <v>147.82586149067183</v>
      </c>
      <c r="O131" s="37">
        <v>134.21346714723308</v>
      </c>
      <c r="P131" s="37">
        <v>140.87924036489031</v>
      </c>
      <c r="Q131" s="37">
        <v>165.43756559569351</v>
      </c>
      <c r="R131" s="37">
        <v>123.28269831078704</v>
      </c>
      <c r="S131" s="37">
        <v>150.33794523209687</v>
      </c>
      <c r="T131" s="37">
        <v>144.69101302648082</v>
      </c>
      <c r="U131" s="34"/>
      <c r="V131" s="36">
        <v>44986</v>
      </c>
      <c r="W131" s="37">
        <f t="shared" si="304"/>
        <v>2.5571146938411857</v>
      </c>
      <c r="X131" s="37">
        <f t="shared" si="305"/>
        <v>-3.2048578417484919</v>
      </c>
      <c r="Y131" s="37">
        <f t="shared" si="306"/>
        <v>4.7369176473545309</v>
      </c>
      <c r="Z131" s="37">
        <f t="shared" si="307"/>
        <v>-0.72404805269381711</v>
      </c>
      <c r="AA131" s="37">
        <f t="shared" si="308"/>
        <v>10.263492803582579</v>
      </c>
      <c r="AB131" s="37">
        <f t="shared" si="309"/>
        <v>1.9198975225361181</v>
      </c>
      <c r="AC131" s="37">
        <f t="shared" si="310"/>
        <v>0.99918697962738179</v>
      </c>
      <c r="AD131" s="37">
        <f t="shared" si="311"/>
        <v>11.190279738307879</v>
      </c>
      <c r="AE131" s="37">
        <f t="shared" si="312"/>
        <v>0.90299375454105757</v>
      </c>
      <c r="AF131" s="37">
        <f t="shared" si="313"/>
        <v>11.300015810617907</v>
      </c>
      <c r="AG131" s="37">
        <f t="shared" si="314"/>
        <v>4.1275626179146911</v>
      </c>
      <c r="AH131" s="37">
        <f t="shared" si="315"/>
        <v>4.6396025718091494</v>
      </c>
      <c r="AI131" s="37">
        <f t="shared" si="316"/>
        <v>4.6590078212926755</v>
      </c>
      <c r="AJ131" s="37">
        <f t="shared" si="317"/>
        <v>3.9621900715832226</v>
      </c>
      <c r="AK131" s="37">
        <f t="shared" si="318"/>
        <v>5.3430865626853006</v>
      </c>
      <c r="AL131" s="37">
        <f t="shared" si="319"/>
        <v>1.7533134823969334</v>
      </c>
      <c r="AM131" s="37">
        <f t="shared" si="320"/>
        <v>2.5726756043930266</v>
      </c>
      <c r="AN131" s="37">
        <f t="shared" si="321"/>
        <v>5.0677757618481962</v>
      </c>
      <c r="AO131" s="37">
        <f t="shared" si="322"/>
        <v>4.0510888104537059</v>
      </c>
      <c r="AP131" s="34"/>
      <c r="AQ131" s="34"/>
      <c r="AR131" s="74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M131" s="74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</row>
    <row r="132" spans="1:84" s="76" customFormat="1" ht="21" x14ac:dyDescent="0.45">
      <c r="A132" s="36">
        <v>45017</v>
      </c>
      <c r="B132" s="37">
        <v>130.15423678316441</v>
      </c>
      <c r="C132" s="37">
        <v>62.568672685959363</v>
      </c>
      <c r="D132" s="37">
        <v>139.73949659038593</v>
      </c>
      <c r="E132" s="37">
        <v>126.39120577869508</v>
      </c>
      <c r="F132" s="37">
        <v>152.91597006525978</v>
      </c>
      <c r="G132" s="37">
        <v>139.74070799904968</v>
      </c>
      <c r="H132" s="37">
        <v>118.53364935895065</v>
      </c>
      <c r="I132" s="37">
        <v>167.70114711192102</v>
      </c>
      <c r="J132" s="37">
        <v>134.40282725324721</v>
      </c>
      <c r="K132" s="37">
        <v>193.63581007364439</v>
      </c>
      <c r="L132" s="37">
        <v>147.26493769644586</v>
      </c>
      <c r="M132" s="37">
        <v>140.64976448844934</v>
      </c>
      <c r="N132" s="37">
        <v>141.2705324702462</v>
      </c>
      <c r="O132" s="37">
        <v>134.57231545092316</v>
      </c>
      <c r="P132" s="37">
        <v>121.78591500679907</v>
      </c>
      <c r="Q132" s="37">
        <v>165.36351846266626</v>
      </c>
      <c r="R132" s="37">
        <v>118.71301451918718</v>
      </c>
      <c r="S132" s="37">
        <v>153.68346981587186</v>
      </c>
      <c r="T132" s="37">
        <v>140.52998720073558</v>
      </c>
      <c r="U132" s="34"/>
      <c r="V132" s="36">
        <v>45017</v>
      </c>
      <c r="W132" s="37">
        <f t="shared" ref="W132:W134" si="323">B132/B120*100-100</f>
        <v>2.186869244436366</v>
      </c>
      <c r="X132" s="37">
        <f t="shared" ref="X132:X134" si="324">C132/C120*100-100</f>
        <v>-2.3523767248074989</v>
      </c>
      <c r="Y132" s="37">
        <f t="shared" ref="Y132:Y134" si="325">D132/D120*100-100</f>
        <v>2.0015299187612641</v>
      </c>
      <c r="Z132" s="37">
        <f t="shared" ref="Z132:Z134" si="326">E132/E120*100-100</f>
        <v>-3.697804573180008</v>
      </c>
      <c r="AA132" s="37">
        <f t="shared" ref="AA132:AA134" si="327">F132/F120*100-100</f>
        <v>12.745508552761549</v>
      </c>
      <c r="AB132" s="37">
        <f t="shared" ref="AB132:AB134" si="328">G132/G120*100-100</f>
        <v>1.964829887495668</v>
      </c>
      <c r="AC132" s="37">
        <f t="shared" ref="AC132:AC134" si="329">H132/H120*100-100</f>
        <v>0.58543560163822406</v>
      </c>
      <c r="AD132" s="37">
        <f t="shared" ref="AD132:AD134" si="330">I132/I120*100-100</f>
        <v>6.4359700542796219</v>
      </c>
      <c r="AE132" s="37">
        <f t="shared" ref="AE132:AE134" si="331">J132/J120*100-100</f>
        <v>-2.140747509703715</v>
      </c>
      <c r="AF132" s="37">
        <f t="shared" ref="AF132:AF134" si="332">K132/K120*100-100</f>
        <v>6.7235859264080915</v>
      </c>
      <c r="AG132" s="37">
        <f t="shared" ref="AG132:AG134" si="333">L132/L120*100-100</f>
        <v>3.8229366091096608</v>
      </c>
      <c r="AH132" s="37">
        <f t="shared" ref="AH132:AH134" si="334">M132/M120*100-100</f>
        <v>3.5357195919288245</v>
      </c>
      <c r="AI132" s="37">
        <f t="shared" ref="AI132:AI134" si="335">N132/N120*100-100</f>
        <v>-2.6615946830190467</v>
      </c>
      <c r="AJ132" s="37">
        <f t="shared" ref="AJ132:AJ134" si="336">O132/O120*100-100</f>
        <v>3.3688621602353948</v>
      </c>
      <c r="AK132" s="37">
        <f t="shared" ref="AK132:AK134" si="337">P132/P120*100-100</f>
        <v>4.6536586888037448</v>
      </c>
      <c r="AL132" s="37">
        <f t="shared" ref="AL132:AL134" si="338">Q132/Q120*100-100</f>
        <v>7.2780798693661524</v>
      </c>
      <c r="AM132" s="37">
        <f t="shared" ref="AM132:AM134" si="339">R132/R120*100-100</f>
        <v>5.2512645678953476</v>
      </c>
      <c r="AN132" s="37">
        <f t="shared" ref="AN132:AN134" si="340">S132/S120*100-100</f>
        <v>10.051391024250833</v>
      </c>
      <c r="AO132" s="37">
        <f t="shared" ref="AO132:AO134" si="341">T132/T120*100-100</f>
        <v>3.5080728960077181</v>
      </c>
      <c r="AP132" s="34"/>
      <c r="AQ132" s="34"/>
      <c r="AR132" s="74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M132" s="74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</row>
    <row r="133" spans="1:84" s="76" customFormat="1" ht="21" x14ac:dyDescent="0.45">
      <c r="A133" s="36">
        <v>45047</v>
      </c>
      <c r="B133" s="37">
        <v>122.20299922555999</v>
      </c>
      <c r="C133" s="37">
        <v>62.652901251911899</v>
      </c>
      <c r="D133" s="37">
        <v>141.72034230963257</v>
      </c>
      <c r="E133" s="37">
        <v>127.71125024443856</v>
      </c>
      <c r="F133" s="37">
        <v>157.92740272861556</v>
      </c>
      <c r="G133" s="37">
        <v>140.96327696889875</v>
      </c>
      <c r="H133" s="37">
        <v>118.85059234611373</v>
      </c>
      <c r="I133" s="37">
        <v>164.41235944523197</v>
      </c>
      <c r="J133" s="37">
        <v>139.19414453006527</v>
      </c>
      <c r="K133" s="37">
        <v>203.45247466833877</v>
      </c>
      <c r="L133" s="37">
        <v>148.31239734742815</v>
      </c>
      <c r="M133" s="37">
        <v>139.59998721374936</v>
      </c>
      <c r="N133" s="37">
        <v>149.38070336302872</v>
      </c>
      <c r="O133" s="37">
        <v>134.51017494935689</v>
      </c>
      <c r="P133" s="37">
        <v>113.12664499148603</v>
      </c>
      <c r="Q133" s="37">
        <v>172.4512311364557</v>
      </c>
      <c r="R133" s="37">
        <v>122.97177474917018</v>
      </c>
      <c r="S133" s="37">
        <v>160.10337888511103</v>
      </c>
      <c r="T133" s="37">
        <v>141.50875605300101</v>
      </c>
      <c r="U133" s="34"/>
      <c r="V133" s="36">
        <v>45047</v>
      </c>
      <c r="W133" s="37">
        <f t="shared" si="323"/>
        <v>1.365145710280018</v>
      </c>
      <c r="X133" s="37">
        <f t="shared" si="324"/>
        <v>-6.6468766678246425</v>
      </c>
      <c r="Y133" s="37">
        <f t="shared" si="325"/>
        <v>1.995914041933375</v>
      </c>
      <c r="Z133" s="37">
        <f t="shared" si="326"/>
        <v>2.6905166246153271</v>
      </c>
      <c r="AA133" s="37">
        <f t="shared" si="327"/>
        <v>5.6602746308491874</v>
      </c>
      <c r="AB133" s="37">
        <f t="shared" si="328"/>
        <v>3.9914713385893208</v>
      </c>
      <c r="AC133" s="37">
        <f t="shared" si="329"/>
        <v>0.6946953571061556</v>
      </c>
      <c r="AD133" s="37">
        <f t="shared" si="330"/>
        <v>4.8896798788908029</v>
      </c>
      <c r="AE133" s="37">
        <f t="shared" si="331"/>
        <v>-1.0560036258018215</v>
      </c>
      <c r="AF133" s="37">
        <f t="shared" si="332"/>
        <v>12.315633216745027</v>
      </c>
      <c r="AG133" s="37">
        <f t="shared" si="333"/>
        <v>4.1128837697018241</v>
      </c>
      <c r="AH133" s="37">
        <f t="shared" si="334"/>
        <v>5.7221667321585699</v>
      </c>
      <c r="AI133" s="37">
        <f t="shared" si="335"/>
        <v>5.1659855761315043E-2</v>
      </c>
      <c r="AJ133" s="37">
        <f t="shared" si="336"/>
        <v>2.7782641177666676</v>
      </c>
      <c r="AK133" s="37">
        <f t="shared" si="337"/>
        <v>4.554008152123771</v>
      </c>
      <c r="AL133" s="37">
        <f t="shared" si="338"/>
        <v>5.6000704729416384</v>
      </c>
      <c r="AM133" s="37">
        <f t="shared" si="339"/>
        <v>3.4661967682582571</v>
      </c>
      <c r="AN133" s="37">
        <f t="shared" si="340"/>
        <v>11.633337446968127</v>
      </c>
      <c r="AO133" s="37">
        <f t="shared" si="341"/>
        <v>3.9654811838796462</v>
      </c>
      <c r="AP133" s="34"/>
      <c r="AQ133" s="34"/>
      <c r="AR133" s="74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M133" s="74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</row>
    <row r="134" spans="1:84" s="76" customFormat="1" ht="21" x14ac:dyDescent="0.45">
      <c r="A134" s="36">
        <v>45078</v>
      </c>
      <c r="B134" s="37">
        <v>118.40540453116947</v>
      </c>
      <c r="C134" s="37">
        <v>61.312559390796032</v>
      </c>
      <c r="D134" s="37">
        <v>139.27009741296681</v>
      </c>
      <c r="E134" s="37">
        <v>120.06143903095236</v>
      </c>
      <c r="F134" s="37">
        <v>154.4242813613055</v>
      </c>
      <c r="G134" s="37">
        <v>142.22943087912563</v>
      </c>
      <c r="H134" s="37">
        <v>119.13392753806043</v>
      </c>
      <c r="I134" s="37">
        <v>139.52396002168985</v>
      </c>
      <c r="J134" s="37">
        <v>138.0285611224628</v>
      </c>
      <c r="K134" s="37">
        <v>207.7096892618101</v>
      </c>
      <c r="L134" s="37">
        <v>148.25518706781614</v>
      </c>
      <c r="M134" s="37">
        <v>137.85552085145184</v>
      </c>
      <c r="N134" s="37">
        <v>137.93315181293903</v>
      </c>
      <c r="O134" s="37">
        <v>135.00818097299535</v>
      </c>
      <c r="P134" s="37">
        <v>112.96936649529917</v>
      </c>
      <c r="Q134" s="37">
        <v>176.68112516478612</v>
      </c>
      <c r="R134" s="37">
        <v>119.59587752989749</v>
      </c>
      <c r="S134" s="37">
        <v>156.99842151943122</v>
      </c>
      <c r="T134" s="37">
        <v>139.48464753413401</v>
      </c>
      <c r="U134" s="34"/>
      <c r="V134" s="36">
        <v>45078</v>
      </c>
      <c r="W134" s="37">
        <f t="shared" si="323"/>
        <v>2.1832346162787815</v>
      </c>
      <c r="X134" s="37">
        <f t="shared" si="324"/>
        <v>-12.491659365750039</v>
      </c>
      <c r="Y134" s="37">
        <f t="shared" si="325"/>
        <v>1.0788093430415415</v>
      </c>
      <c r="Z134" s="37">
        <f t="shared" si="326"/>
        <v>-10.379624738911417</v>
      </c>
      <c r="AA134" s="37">
        <f t="shared" si="327"/>
        <v>9.936348437732363</v>
      </c>
      <c r="AB134" s="37">
        <f t="shared" si="328"/>
        <v>5.9051693915372283</v>
      </c>
      <c r="AC134" s="37">
        <f t="shared" si="329"/>
        <v>2.8353609390873658</v>
      </c>
      <c r="AD134" s="37">
        <f t="shared" si="330"/>
        <v>10.023829525221359</v>
      </c>
      <c r="AE134" s="37">
        <f t="shared" si="331"/>
        <v>-1.7605307146286293</v>
      </c>
      <c r="AF134" s="37">
        <f t="shared" si="332"/>
        <v>19.036124905347435</v>
      </c>
      <c r="AG134" s="37">
        <f t="shared" si="333"/>
        <v>4.5176657401615898</v>
      </c>
      <c r="AH134" s="37">
        <f t="shared" si="334"/>
        <v>8.0007787215137682</v>
      </c>
      <c r="AI134" s="37">
        <f t="shared" si="335"/>
        <v>5.4496766336562104</v>
      </c>
      <c r="AJ134" s="37">
        <f t="shared" si="336"/>
        <v>2.9207516486225273</v>
      </c>
      <c r="AK134" s="37">
        <f t="shared" si="337"/>
        <v>4.6488347399312318</v>
      </c>
      <c r="AL134" s="37">
        <f t="shared" si="338"/>
        <v>2.9743288033395174</v>
      </c>
      <c r="AM134" s="37">
        <f t="shared" si="339"/>
        <v>5.2132556712010398</v>
      </c>
      <c r="AN134" s="37">
        <f t="shared" si="340"/>
        <v>17.636385339278021</v>
      </c>
      <c r="AO134" s="37">
        <f t="shared" si="341"/>
        <v>5.2194835085440445</v>
      </c>
      <c r="AP134" s="34"/>
      <c r="AQ134" s="34"/>
      <c r="AR134" s="74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M134" s="74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</row>
    <row r="135" spans="1:84" s="76" customFormat="1" ht="21" x14ac:dyDescent="0.45">
      <c r="A135" s="36">
        <v>45108</v>
      </c>
      <c r="B135" s="37">
        <v>118.30362733463632</v>
      </c>
      <c r="C135" s="37">
        <v>66.699194813921935</v>
      </c>
      <c r="D135" s="37">
        <v>138.99126770838208</v>
      </c>
      <c r="E135" s="37">
        <v>130.0238263885264</v>
      </c>
      <c r="F135" s="37">
        <v>165.00648874762305</v>
      </c>
      <c r="G135" s="37">
        <v>143.32783851445981</v>
      </c>
      <c r="H135" s="37">
        <v>124.78938480144083</v>
      </c>
      <c r="I135" s="37">
        <v>154.64867590138851</v>
      </c>
      <c r="J135" s="37">
        <v>137.75583780532247</v>
      </c>
      <c r="K135" s="37">
        <v>200.21127424204886</v>
      </c>
      <c r="L135" s="37">
        <v>149.40126885258988</v>
      </c>
      <c r="M135" s="37">
        <v>143.57234776568171</v>
      </c>
      <c r="N135" s="37">
        <v>150.34602661812994</v>
      </c>
      <c r="O135" s="37">
        <v>135.18994065914455</v>
      </c>
      <c r="P135" s="37">
        <v>123.1690101592455</v>
      </c>
      <c r="Q135" s="37">
        <v>173.58351785643924</v>
      </c>
      <c r="R135" s="37">
        <v>120.40906482207532</v>
      </c>
      <c r="S135" s="37">
        <v>165.07472291826954</v>
      </c>
      <c r="T135" s="37">
        <v>142.44908805179597</v>
      </c>
      <c r="U135" s="34"/>
      <c r="V135" s="36">
        <v>45108</v>
      </c>
      <c r="W135" s="37">
        <f t="shared" ref="W135:W137" si="342">B135/B123*100-100</f>
        <v>2.7862991075803052</v>
      </c>
      <c r="X135" s="37">
        <f t="shared" ref="X135:X137" si="343">C135/C123*100-100</f>
        <v>-9.7243480874549419</v>
      </c>
      <c r="Y135" s="37">
        <f t="shared" ref="Y135:Y137" si="344">D135/D123*100-100</f>
        <v>0.85161361602250452</v>
      </c>
      <c r="Z135" s="37">
        <f t="shared" ref="Z135:Z137" si="345">E135/E123*100-100</f>
        <v>-4.0972117656240243</v>
      </c>
      <c r="AA135" s="37">
        <f t="shared" ref="AA135:AA137" si="346">F135/F123*100-100</f>
        <v>8.6438955771050132</v>
      </c>
      <c r="AB135" s="37">
        <f t="shared" ref="AB135:AB137" si="347">G135/G123*100-100</f>
        <v>5.7517621855962773</v>
      </c>
      <c r="AC135" s="37">
        <f t="shared" ref="AC135:AC137" si="348">H135/H123*100-100</f>
        <v>3.0118715645760687</v>
      </c>
      <c r="AD135" s="37">
        <f t="shared" ref="AD135:AD137" si="349">I135/I123*100-100</f>
        <v>8.0174971819187277</v>
      </c>
      <c r="AE135" s="37">
        <f t="shared" ref="AE135:AE137" si="350">J135/J123*100-100</f>
        <v>0.48578751846066837</v>
      </c>
      <c r="AF135" s="37">
        <f t="shared" ref="AF135:AF137" si="351">K135/K123*100-100</f>
        <v>9.9915327559467499</v>
      </c>
      <c r="AG135" s="37">
        <f t="shared" ref="AG135:AG137" si="352">L135/L123*100-100</f>
        <v>4.372721601349582</v>
      </c>
      <c r="AH135" s="37">
        <f t="shared" ref="AH135:AH137" si="353">M135/M123*100-100</f>
        <v>7.8868268539253421</v>
      </c>
      <c r="AI135" s="37">
        <f t="shared" ref="AI135:AI137" si="354">N135/N123*100-100</f>
        <v>7.3258038311240909</v>
      </c>
      <c r="AJ135" s="37">
        <f t="shared" ref="AJ135:AJ137" si="355">O135/O123*100-100</f>
        <v>2.7543213244528602</v>
      </c>
      <c r="AK135" s="37">
        <f t="shared" ref="AK135:AK137" si="356">P135/P123*100-100</f>
        <v>3.478116539849367</v>
      </c>
      <c r="AL135" s="37">
        <f t="shared" ref="AL135:AL137" si="357">Q135/Q123*100-100</f>
        <v>4.6289409735868787</v>
      </c>
      <c r="AM135" s="37">
        <f t="shared" ref="AM135:AM137" si="358">R135/R123*100-100</f>
        <v>2.2519224500907598</v>
      </c>
      <c r="AN135" s="37">
        <f t="shared" ref="AN135:AN137" si="359">S135/S123*100-100</f>
        <v>19.996909050546648</v>
      </c>
      <c r="AO135" s="37">
        <f t="shared" ref="AO135:AO137" si="360">T135/T123*100-100</f>
        <v>5.0951966782943856</v>
      </c>
      <c r="AP135" s="34"/>
      <c r="AQ135" s="34"/>
      <c r="AR135" s="74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M135" s="74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</row>
    <row r="136" spans="1:84" s="76" customFormat="1" ht="21" x14ac:dyDescent="0.45">
      <c r="A136" s="36">
        <v>45139</v>
      </c>
      <c r="B136" s="37">
        <v>120.47440857764111</v>
      </c>
      <c r="C136" s="37">
        <v>64.113679763935053</v>
      </c>
      <c r="D136" s="37">
        <v>130.62293774481989</v>
      </c>
      <c r="E136" s="37">
        <v>136.91860949281565</v>
      </c>
      <c r="F136" s="37">
        <v>157.58909529300342</v>
      </c>
      <c r="G136" s="37">
        <v>143.52913403523732</v>
      </c>
      <c r="H136" s="37">
        <v>128.81486892356369</v>
      </c>
      <c r="I136" s="37">
        <v>145.97363868084889</v>
      </c>
      <c r="J136" s="37">
        <v>135.42891134032431</v>
      </c>
      <c r="K136" s="37">
        <v>195.2133769395551</v>
      </c>
      <c r="L136" s="37">
        <v>149.85892069473257</v>
      </c>
      <c r="M136" s="37">
        <v>140.6849925136778</v>
      </c>
      <c r="N136" s="37">
        <v>149.65654241757986</v>
      </c>
      <c r="O136" s="37">
        <v>135.11656902645828</v>
      </c>
      <c r="P136" s="37">
        <v>123.45599218021007</v>
      </c>
      <c r="Q136" s="37">
        <v>182.61839955115062</v>
      </c>
      <c r="R136" s="37">
        <v>121.02309444996577</v>
      </c>
      <c r="S136" s="37">
        <v>162.52084885128872</v>
      </c>
      <c r="T136" s="37">
        <v>140.9744636640954</v>
      </c>
      <c r="U136" s="34"/>
      <c r="V136" s="36">
        <v>45139</v>
      </c>
      <c r="W136" s="37">
        <f t="shared" si="342"/>
        <v>0.9514779470245287</v>
      </c>
      <c r="X136" s="37">
        <f t="shared" si="343"/>
        <v>-14.012231274040786</v>
      </c>
      <c r="Y136" s="37">
        <f t="shared" si="344"/>
        <v>1.4044368550200943</v>
      </c>
      <c r="Z136" s="37">
        <f t="shared" si="345"/>
        <v>-0.81773158310193139</v>
      </c>
      <c r="AA136" s="37">
        <f t="shared" si="346"/>
        <v>-1.2379828143547797</v>
      </c>
      <c r="AB136" s="37">
        <f t="shared" si="347"/>
        <v>4.5909142397818812</v>
      </c>
      <c r="AC136" s="37">
        <f t="shared" si="348"/>
        <v>3.6885697145225436</v>
      </c>
      <c r="AD136" s="37">
        <f t="shared" si="349"/>
        <v>4.4757509771641253</v>
      </c>
      <c r="AE136" s="37">
        <f t="shared" si="350"/>
        <v>-0.60344311490658242</v>
      </c>
      <c r="AF136" s="37">
        <f t="shared" si="351"/>
        <v>12.537520094791319</v>
      </c>
      <c r="AG136" s="37">
        <f t="shared" si="352"/>
        <v>4.0628140354386204</v>
      </c>
      <c r="AH136" s="37">
        <f t="shared" si="353"/>
        <v>6.9101292947460138</v>
      </c>
      <c r="AI136" s="37">
        <f t="shared" si="354"/>
        <v>1.4823502103905639</v>
      </c>
      <c r="AJ136" s="37">
        <f t="shared" si="355"/>
        <v>2.5237594676014226</v>
      </c>
      <c r="AK136" s="37">
        <f t="shared" si="356"/>
        <v>3.038385681369931</v>
      </c>
      <c r="AL136" s="37">
        <f t="shared" si="357"/>
        <v>6.7575887612251648</v>
      </c>
      <c r="AM136" s="37">
        <f t="shared" si="358"/>
        <v>3.7987365345612858</v>
      </c>
      <c r="AN136" s="37">
        <f t="shared" si="359"/>
        <v>12.350192235419087</v>
      </c>
      <c r="AO136" s="37">
        <f t="shared" si="360"/>
        <v>3.6319441808893913</v>
      </c>
      <c r="AP136" s="34"/>
      <c r="AQ136" s="34"/>
      <c r="AR136" s="74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M136" s="74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</row>
    <row r="137" spans="1:84" s="76" customFormat="1" ht="21" x14ac:dyDescent="0.45">
      <c r="A137" s="36">
        <v>45170</v>
      </c>
      <c r="B137" s="37">
        <v>115.73177126936298</v>
      </c>
      <c r="C137" s="37">
        <v>61.102906022743248</v>
      </c>
      <c r="D137" s="37">
        <v>126.92519083104645</v>
      </c>
      <c r="E137" s="37">
        <v>134.49799397363742</v>
      </c>
      <c r="F137" s="37">
        <v>151.47046023297077</v>
      </c>
      <c r="G137" s="37">
        <v>142.12522542006488</v>
      </c>
      <c r="H137" s="37">
        <v>130.70926387146136</v>
      </c>
      <c r="I137" s="37">
        <v>146.42989636012507</v>
      </c>
      <c r="J137" s="37">
        <v>138.27688890044357</v>
      </c>
      <c r="K137" s="37">
        <v>191.0681350226574</v>
      </c>
      <c r="L137" s="37">
        <v>150.05786859423557</v>
      </c>
      <c r="M137" s="37">
        <v>134.32659135941128</v>
      </c>
      <c r="N137" s="37">
        <v>146.93967085589847</v>
      </c>
      <c r="O137" s="37">
        <v>135.1282297946801</v>
      </c>
      <c r="P137" s="37">
        <v>115.4040639824684</v>
      </c>
      <c r="Q137" s="37">
        <v>180.40525430068348</v>
      </c>
      <c r="R137" s="37">
        <v>124.49501197225129</v>
      </c>
      <c r="S137" s="37">
        <v>161.17576702807574</v>
      </c>
      <c r="T137" s="37">
        <v>138.68396218298821</v>
      </c>
      <c r="U137" s="34"/>
      <c r="V137" s="36">
        <v>45170</v>
      </c>
      <c r="W137" s="37">
        <f t="shared" si="342"/>
        <v>1.3288095460582525</v>
      </c>
      <c r="X137" s="37">
        <f t="shared" si="343"/>
        <v>-8.9256028006284964</v>
      </c>
      <c r="Y137" s="37">
        <f t="shared" si="344"/>
        <v>1.177268549742962</v>
      </c>
      <c r="Z137" s="37">
        <f t="shared" si="345"/>
        <v>-1.8420358226476878</v>
      </c>
      <c r="AA137" s="37">
        <f t="shared" si="346"/>
        <v>-2.3463039427828676</v>
      </c>
      <c r="AB137" s="37">
        <f t="shared" si="347"/>
        <v>3.5316334859910086</v>
      </c>
      <c r="AC137" s="37">
        <f t="shared" si="348"/>
        <v>5.3777798491152708</v>
      </c>
      <c r="AD137" s="37">
        <f t="shared" si="349"/>
        <v>7.7786169518021069</v>
      </c>
      <c r="AE137" s="37">
        <f t="shared" si="350"/>
        <v>1.8039099261554696</v>
      </c>
      <c r="AF137" s="37">
        <f t="shared" si="351"/>
        <v>8.0350756688024632</v>
      </c>
      <c r="AG137" s="37">
        <f t="shared" si="352"/>
        <v>4.3570713489943387</v>
      </c>
      <c r="AH137" s="37">
        <f t="shared" si="353"/>
        <v>5.1234885048476571</v>
      </c>
      <c r="AI137" s="37">
        <f t="shared" si="354"/>
        <v>7.613926638198464</v>
      </c>
      <c r="AJ137" s="37">
        <f t="shared" si="355"/>
        <v>2.5751838485450094</v>
      </c>
      <c r="AK137" s="37">
        <f t="shared" si="356"/>
        <v>2.6468317311596081</v>
      </c>
      <c r="AL137" s="37">
        <f t="shared" si="357"/>
        <v>8.4542886976374945</v>
      </c>
      <c r="AM137" s="37">
        <f t="shared" si="358"/>
        <v>1.8977436776674779</v>
      </c>
      <c r="AN137" s="37">
        <f t="shared" si="359"/>
        <v>10.236761215113674</v>
      </c>
      <c r="AO137" s="37">
        <f t="shared" si="360"/>
        <v>3.4479270200702246</v>
      </c>
      <c r="AP137" s="34"/>
      <c r="AQ137" s="34"/>
      <c r="AR137" s="74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M137" s="74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</row>
    <row r="138" spans="1:84" s="76" customFormat="1" ht="21" x14ac:dyDescent="0.45">
      <c r="A138" s="36">
        <v>45200</v>
      </c>
      <c r="B138" s="37">
        <v>109.9323312055122</v>
      </c>
      <c r="C138" s="37">
        <v>48.721029452377444</v>
      </c>
      <c r="D138" s="37">
        <v>126.86051937926061</v>
      </c>
      <c r="E138" s="37">
        <v>134.21041536613834</v>
      </c>
      <c r="F138" s="37">
        <v>152.84556476254139</v>
      </c>
      <c r="G138" s="37">
        <v>142.23455661456401</v>
      </c>
      <c r="H138" s="37">
        <v>126.62290959449324</v>
      </c>
      <c r="I138" s="37">
        <v>133.85937806996574</v>
      </c>
      <c r="J138" s="37">
        <v>142.72242535886622</v>
      </c>
      <c r="K138" s="37">
        <v>195.88369526039264</v>
      </c>
      <c r="L138" s="37">
        <v>150.61025851100325</v>
      </c>
      <c r="M138" s="37">
        <v>138.80690533515892</v>
      </c>
      <c r="N138" s="37">
        <v>151.73834623935886</v>
      </c>
      <c r="O138" s="37">
        <v>133.20057137288433</v>
      </c>
      <c r="P138" s="37">
        <v>111.61545836234863</v>
      </c>
      <c r="Q138" s="37">
        <v>166.07949928826633</v>
      </c>
      <c r="R138" s="37">
        <v>130.9682969719853</v>
      </c>
      <c r="S138" s="37">
        <v>162.89610914572842</v>
      </c>
      <c r="T138" s="37">
        <v>137.91199485091749</v>
      </c>
      <c r="U138" s="34"/>
      <c r="V138" s="36">
        <v>45200</v>
      </c>
      <c r="W138" s="37">
        <f t="shared" ref="W138:W140" si="361">B138/B126*100-100</f>
        <v>1.1401716162476419</v>
      </c>
      <c r="X138" s="37">
        <f t="shared" ref="X138:X140" si="362">C138/C126*100-100</f>
        <v>-35.810251231458068</v>
      </c>
      <c r="Y138" s="37">
        <f t="shared" ref="Y138:Y140" si="363">D138/D126*100-100</f>
        <v>-0.76023002481319679</v>
      </c>
      <c r="Z138" s="37">
        <f t="shared" ref="Z138:Z140" si="364">E138/E126*100-100</f>
        <v>-3.195476455710903</v>
      </c>
      <c r="AA138" s="37">
        <f t="shared" ref="AA138:AA140" si="365">F138/F126*100-100</f>
        <v>-4.1468764676856296</v>
      </c>
      <c r="AB138" s="37">
        <f t="shared" ref="AB138:AB140" si="366">G138/G126*100-100</f>
        <v>2.7614763109031486</v>
      </c>
      <c r="AC138" s="37">
        <f t="shared" ref="AC138:AC140" si="367">H138/H126*100-100</f>
        <v>0.77879649277041096</v>
      </c>
      <c r="AD138" s="37">
        <f t="shared" ref="AD138:AD140" si="368">I138/I126*100-100</f>
        <v>-9.3814665875619596</v>
      </c>
      <c r="AE138" s="37">
        <f t="shared" ref="AE138:AE140" si="369">J138/J126*100-100</f>
        <v>3.8225257692179753</v>
      </c>
      <c r="AF138" s="37">
        <f t="shared" ref="AF138:AF140" si="370">K138/K126*100-100</f>
        <v>8.5684278905974338</v>
      </c>
      <c r="AG138" s="37">
        <f t="shared" ref="AG138:AG140" si="371">L138/L126*100-100</f>
        <v>3.6190593227833432</v>
      </c>
      <c r="AH138" s="37">
        <f t="shared" ref="AH138:AH140" si="372">M138/M126*100-100</f>
        <v>-1.4630166264576872</v>
      </c>
      <c r="AI138" s="37">
        <f t="shared" ref="AI138:AI140" si="373">N138/N126*100-100</f>
        <v>1.85117463054128</v>
      </c>
      <c r="AJ138" s="37">
        <f t="shared" ref="AJ138:AJ140" si="374">O138/O126*100-100</f>
        <v>2.6823849481976794</v>
      </c>
      <c r="AK138" s="37">
        <f t="shared" ref="AK138:AK140" si="375">P138/P126*100-100</f>
        <v>2.3927039006443209</v>
      </c>
      <c r="AL138" s="37">
        <f t="shared" ref="AL138:AL140" si="376">Q138/Q126*100-100</f>
        <v>1.8011258334837237</v>
      </c>
      <c r="AM138" s="37">
        <f t="shared" ref="AM138:AM140" si="377">R138/R126*100-100</f>
        <v>0.90590941322692231</v>
      </c>
      <c r="AN138" s="37">
        <f t="shared" ref="AN138:AN140" si="378">S138/S126*100-100</f>
        <v>4.8747532927614401</v>
      </c>
      <c r="AO138" s="37">
        <f t="shared" ref="AO138:AO140" si="379">T138/T126*100-100</f>
        <v>1.1842097780743472</v>
      </c>
      <c r="AP138" s="34"/>
      <c r="AQ138" s="34"/>
      <c r="AR138" s="74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M138" s="74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</row>
    <row r="139" spans="1:84" s="76" customFormat="1" ht="21" x14ac:dyDescent="0.45">
      <c r="A139" s="36">
        <v>45231</v>
      </c>
      <c r="B139" s="37">
        <v>117.72054319317141</v>
      </c>
      <c r="C139" s="37">
        <v>60.797749548869987</v>
      </c>
      <c r="D139" s="37">
        <v>135.04962269628572</v>
      </c>
      <c r="E139" s="37">
        <v>147.14323141907676</v>
      </c>
      <c r="F139" s="37">
        <v>160.43619716520624</v>
      </c>
      <c r="G139" s="37">
        <v>146.0854825140114</v>
      </c>
      <c r="H139" s="37">
        <v>139.63060904381689</v>
      </c>
      <c r="I139" s="37">
        <v>154.98179775578177</v>
      </c>
      <c r="J139" s="37">
        <v>147.12897397788294</v>
      </c>
      <c r="K139" s="37">
        <v>198.28025712468514</v>
      </c>
      <c r="L139" s="37">
        <v>152.51467742388692</v>
      </c>
      <c r="M139" s="37">
        <v>143.58267887874078</v>
      </c>
      <c r="N139" s="37">
        <v>160.5420762927489</v>
      </c>
      <c r="O139" s="37">
        <v>133.34870621288309</v>
      </c>
      <c r="P139" s="37">
        <v>120.52994072930805</v>
      </c>
      <c r="Q139" s="37">
        <v>172.67301649019194</v>
      </c>
      <c r="R139" s="37">
        <v>137.18100901552108</v>
      </c>
      <c r="S139" s="37">
        <v>169.95289642250023</v>
      </c>
      <c r="T139" s="37">
        <v>144.50924903975326</v>
      </c>
      <c r="U139" s="34"/>
      <c r="V139" s="36">
        <v>45231</v>
      </c>
      <c r="W139" s="37">
        <f t="shared" si="361"/>
        <v>-1.4560554277130962</v>
      </c>
      <c r="X139" s="37">
        <f t="shared" si="362"/>
        <v>-18.712008130663392</v>
      </c>
      <c r="Y139" s="37">
        <f t="shared" si="363"/>
        <v>-0.34413463546751188</v>
      </c>
      <c r="Z139" s="37">
        <f t="shared" si="364"/>
        <v>5.2695889324341465</v>
      </c>
      <c r="AA139" s="37">
        <f t="shared" si="365"/>
        <v>-8.4166691641992486</v>
      </c>
      <c r="AB139" s="37">
        <f t="shared" si="366"/>
        <v>3.1282869493405059</v>
      </c>
      <c r="AC139" s="37">
        <f t="shared" si="367"/>
        <v>4.536766062237362</v>
      </c>
      <c r="AD139" s="37">
        <f t="shared" si="368"/>
        <v>7.2990351161216438</v>
      </c>
      <c r="AE139" s="37">
        <f t="shared" si="369"/>
        <v>7.2159491965511933</v>
      </c>
      <c r="AF139" s="37">
        <f t="shared" si="370"/>
        <v>11.559192405265151</v>
      </c>
      <c r="AG139" s="37">
        <f t="shared" si="371"/>
        <v>4.3788475484761449</v>
      </c>
      <c r="AH139" s="37">
        <f t="shared" si="372"/>
        <v>-1.1669693148435414</v>
      </c>
      <c r="AI139" s="37">
        <f t="shared" si="373"/>
        <v>4.2745325780184231</v>
      </c>
      <c r="AJ139" s="37">
        <f t="shared" si="374"/>
        <v>2.5219945676150815</v>
      </c>
      <c r="AK139" s="37">
        <f t="shared" si="375"/>
        <v>2.3420521033300901</v>
      </c>
      <c r="AL139" s="37">
        <f t="shared" si="376"/>
        <v>3.9413327506373292</v>
      </c>
      <c r="AM139" s="37">
        <f t="shared" si="377"/>
        <v>3.4226218153273322</v>
      </c>
      <c r="AN139" s="37">
        <f t="shared" si="378"/>
        <v>6.6676624307731203</v>
      </c>
      <c r="AO139" s="37">
        <f t="shared" si="379"/>
        <v>2.3168978416736081</v>
      </c>
      <c r="AP139" s="34"/>
      <c r="AQ139" s="34"/>
      <c r="AR139" s="74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M139" s="74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</row>
    <row r="140" spans="1:84" s="76" customFormat="1" ht="21" x14ac:dyDescent="0.45">
      <c r="A140" s="38">
        <v>45261</v>
      </c>
      <c r="B140" s="39">
        <v>124.87529179003553</v>
      </c>
      <c r="C140" s="39">
        <v>55.650891366188283</v>
      </c>
      <c r="D140" s="39">
        <v>145.05152427355887</v>
      </c>
      <c r="E140" s="39">
        <v>146.85494443267405</v>
      </c>
      <c r="F140" s="39">
        <v>155.30278425635584</v>
      </c>
      <c r="G140" s="39">
        <v>147.47360915664706</v>
      </c>
      <c r="H140" s="39">
        <v>151.69900482033336</v>
      </c>
      <c r="I140" s="39">
        <v>190.10985448924163</v>
      </c>
      <c r="J140" s="39">
        <v>155.75324185432379</v>
      </c>
      <c r="K140" s="39">
        <v>207.78760713892672</v>
      </c>
      <c r="L140" s="39">
        <v>154.0126166040408</v>
      </c>
      <c r="M140" s="39">
        <v>159.48868775617194</v>
      </c>
      <c r="N140" s="39">
        <v>167.52627066334156</v>
      </c>
      <c r="O140" s="39">
        <v>133.56412556865288</v>
      </c>
      <c r="P140" s="39">
        <v>118.1602506766927</v>
      </c>
      <c r="Q140" s="39">
        <v>179.09900706414385</v>
      </c>
      <c r="R140" s="39">
        <v>135.04380494574059</v>
      </c>
      <c r="S140" s="39">
        <v>170.16719394672</v>
      </c>
      <c r="T140" s="39">
        <v>149.18068489722609</v>
      </c>
      <c r="U140" s="34"/>
      <c r="V140" s="38">
        <v>45261</v>
      </c>
      <c r="W140" s="37">
        <f t="shared" si="361"/>
        <v>-0.83361275116651257</v>
      </c>
      <c r="X140" s="37">
        <f t="shared" si="362"/>
        <v>-24.652269458326941</v>
      </c>
      <c r="Y140" s="37">
        <f t="shared" si="363"/>
        <v>0.14133961879798562</v>
      </c>
      <c r="Z140" s="37">
        <f t="shared" si="364"/>
        <v>-0.21130374425510468</v>
      </c>
      <c r="AA140" s="37">
        <f t="shared" si="365"/>
        <v>-6.5083451458929886</v>
      </c>
      <c r="AB140" s="37">
        <f t="shared" si="366"/>
        <v>2.7262554076179555</v>
      </c>
      <c r="AC140" s="37">
        <f t="shared" si="367"/>
        <v>5.3150987542518919</v>
      </c>
      <c r="AD140" s="37">
        <f t="shared" si="368"/>
        <v>4.7708785726497069</v>
      </c>
      <c r="AE140" s="37">
        <f t="shared" si="369"/>
        <v>2.5967806300165535</v>
      </c>
      <c r="AF140" s="37">
        <f t="shared" si="370"/>
        <v>9.0328065901764489</v>
      </c>
      <c r="AG140" s="37">
        <f t="shared" si="371"/>
        <v>4.3872367071690235</v>
      </c>
      <c r="AH140" s="37">
        <f t="shared" si="372"/>
        <v>2.3210096148140735</v>
      </c>
      <c r="AI140" s="37">
        <f t="shared" si="373"/>
        <v>5.7242206914848595</v>
      </c>
      <c r="AJ140" s="37">
        <f t="shared" si="374"/>
        <v>2.2787910231589308</v>
      </c>
      <c r="AK140" s="37">
        <f t="shared" si="375"/>
        <v>2.07889083013049</v>
      </c>
      <c r="AL140" s="37">
        <f t="shared" si="376"/>
        <v>7.1052027627204666</v>
      </c>
      <c r="AM140" s="37">
        <f t="shared" si="377"/>
        <v>0.58085086550983078</v>
      </c>
      <c r="AN140" s="37">
        <f t="shared" si="378"/>
        <v>5.100369754833082</v>
      </c>
      <c r="AO140" s="37">
        <f t="shared" si="379"/>
        <v>2.0446868804780962</v>
      </c>
      <c r="AP140" s="34"/>
      <c r="AQ140" s="34"/>
      <c r="AR140" s="74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M140" s="74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</row>
    <row r="141" spans="1:84" s="76" customFormat="1" ht="21" x14ac:dyDescent="0.45">
      <c r="A141" s="54">
        <v>45292</v>
      </c>
      <c r="B141" s="55">
        <v>132.10172839294026</v>
      </c>
      <c r="C141" s="55">
        <v>60.718712727798696</v>
      </c>
      <c r="D141" s="55">
        <v>140.7785211415692</v>
      </c>
      <c r="E141" s="55">
        <v>142.37751108917104</v>
      </c>
      <c r="F141" s="55">
        <v>155.13014652324918</v>
      </c>
      <c r="G141" s="55">
        <v>144.27770198548299</v>
      </c>
      <c r="H141" s="55">
        <v>138.34904848631527</v>
      </c>
      <c r="I141" s="55">
        <v>151.66631253693384</v>
      </c>
      <c r="J141" s="55">
        <v>145.27335206112926</v>
      </c>
      <c r="K141" s="55">
        <v>212.14549600777897</v>
      </c>
      <c r="L141" s="55">
        <v>153.24466717525272</v>
      </c>
      <c r="M141" s="55">
        <v>137.88944694517488</v>
      </c>
      <c r="N141" s="55">
        <v>149.07970430863779</v>
      </c>
      <c r="O141" s="55">
        <v>132.38244370028701</v>
      </c>
      <c r="P141" s="55">
        <v>110.66227574081921</v>
      </c>
      <c r="Q141" s="55">
        <v>172.2386882641116</v>
      </c>
      <c r="R141" s="55">
        <v>127.56186558657946</v>
      </c>
      <c r="S141" s="55">
        <v>165.96267772516237</v>
      </c>
      <c r="T141" s="55">
        <v>144.68653223567614</v>
      </c>
      <c r="U141" s="34"/>
      <c r="V141" s="54">
        <v>45292</v>
      </c>
      <c r="W141" s="55">
        <f t="shared" ref="W141:W143" si="380">B141/B129*100-100</f>
        <v>1.0673698424679117</v>
      </c>
      <c r="X141" s="55">
        <f t="shared" ref="X141:X143" si="381">C141/C129*100-100</f>
        <v>-7.4098355228608455</v>
      </c>
      <c r="Y141" s="55">
        <f t="shared" ref="Y141:Y143" si="382">D141/D129*100-100</f>
        <v>1.7065571845629108</v>
      </c>
      <c r="Z141" s="55">
        <f t="shared" ref="Z141:Z143" si="383">E141/E129*100-100</f>
        <v>1.5776238755974532</v>
      </c>
      <c r="AA141" s="55">
        <f t="shared" ref="AA141:AA143" si="384">F141/F129*100-100</f>
        <v>11.051825945376109</v>
      </c>
      <c r="AB141" s="55">
        <f t="shared" ref="AB141:AB143" si="385">G141/G129*100-100</f>
        <v>3.4650927350780449</v>
      </c>
      <c r="AC141" s="55">
        <f t="shared" ref="AC141:AC143" si="386">H141/H129*100-100</f>
        <v>3.6383973598835553</v>
      </c>
      <c r="AD141" s="55">
        <f t="shared" ref="AD141:AD143" si="387">I141/I129*100-100</f>
        <v>0.49546103045656764</v>
      </c>
      <c r="AE141" s="55">
        <f t="shared" ref="AE141:AE143" si="388">J141/J129*100-100</f>
        <v>2.2682700597454186</v>
      </c>
      <c r="AF141" s="55">
        <f t="shared" ref="AF141:AF143" si="389">K141/K129*100-100</f>
        <v>8.0888869477596188</v>
      </c>
      <c r="AG141" s="55">
        <f t="shared" ref="AG141:AG143" si="390">L141/L129*100-100</f>
        <v>4.3558629445087149</v>
      </c>
      <c r="AH141" s="55">
        <f t="shared" ref="AH141:AH143" si="391">M141/M129*100-100</f>
        <v>3.053615722031978</v>
      </c>
      <c r="AI141" s="55">
        <f t="shared" ref="AI141:AI143" si="392">N141/N129*100-100</f>
        <v>1.6859138440563584</v>
      </c>
      <c r="AJ141" s="55">
        <f t="shared" ref="AJ141:AJ143" si="393">O141/O129*100-100</f>
        <v>2.5068490057849431</v>
      </c>
      <c r="AK141" s="55">
        <f t="shared" ref="AK141:AK143" si="394">P141/P129*100-100</f>
        <v>6.1353253613348073</v>
      </c>
      <c r="AL141" s="55">
        <f t="shared" ref="AL141:AL143" si="395">Q141/Q129*100-100</f>
        <v>8.0072152020266714</v>
      </c>
      <c r="AM141" s="55">
        <f t="shared" ref="AM141:AM143" si="396">R141/R129*100-100</f>
        <v>4.2045873395499882</v>
      </c>
      <c r="AN141" s="55">
        <f t="shared" ref="AN141:AN143" si="397">S141/S129*100-100</f>
        <v>6.3488414715898926</v>
      </c>
      <c r="AO141" s="55">
        <f t="shared" ref="AO141:AO143" si="398">T141/T129*100-100</f>
        <v>3.8168193503795464</v>
      </c>
      <c r="AP141" s="34"/>
      <c r="AQ141" s="34"/>
      <c r="AR141" s="74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M141" s="74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</row>
    <row r="142" spans="1:84" s="76" customFormat="1" ht="21" x14ac:dyDescent="0.45">
      <c r="A142" s="56">
        <v>45323</v>
      </c>
      <c r="B142" s="57">
        <v>139.37429867540001</v>
      </c>
      <c r="C142" s="57">
        <v>54.510283256205618</v>
      </c>
      <c r="D142" s="57">
        <v>139.63065510640817</v>
      </c>
      <c r="E142" s="57">
        <v>139.62920926178896</v>
      </c>
      <c r="F142" s="57">
        <v>149.0837767744473</v>
      </c>
      <c r="G142" s="57">
        <v>142.45255286024755</v>
      </c>
      <c r="H142" s="57">
        <v>138.04883679576955</v>
      </c>
      <c r="I142" s="57">
        <v>147.22498771202677</v>
      </c>
      <c r="J142" s="57">
        <v>135.08368648612267</v>
      </c>
      <c r="K142" s="57">
        <v>199.95549297181228</v>
      </c>
      <c r="L142" s="57">
        <v>152.8667700169882</v>
      </c>
      <c r="M142" s="57">
        <v>138.85788574666208</v>
      </c>
      <c r="N142" s="57">
        <v>157.63025946751813</v>
      </c>
      <c r="O142" s="57">
        <v>133.8064403405829</v>
      </c>
      <c r="P142" s="57">
        <v>125.23461928769491</v>
      </c>
      <c r="Q142" s="57">
        <v>176.57894815266368</v>
      </c>
      <c r="R142" s="57">
        <v>120.99113723457367</v>
      </c>
      <c r="S142" s="57">
        <v>164.60351658693355</v>
      </c>
      <c r="T142" s="57">
        <v>144.49618238861456</v>
      </c>
      <c r="U142" s="34"/>
      <c r="V142" s="56">
        <v>45323</v>
      </c>
      <c r="W142" s="57">
        <f t="shared" si="380"/>
        <v>-1.3774604212197943</v>
      </c>
      <c r="X142" s="57">
        <f t="shared" si="381"/>
        <v>-14.30238966437723</v>
      </c>
      <c r="Y142" s="57">
        <f t="shared" si="382"/>
        <v>0.52416673458604635</v>
      </c>
      <c r="Z142" s="57">
        <f t="shared" si="383"/>
        <v>4.2505309028966423</v>
      </c>
      <c r="AA142" s="57">
        <f t="shared" si="384"/>
        <v>-5.7060382242572558</v>
      </c>
      <c r="AB142" s="57">
        <f t="shared" si="385"/>
        <v>3.8530116868780624</v>
      </c>
      <c r="AC142" s="57">
        <f t="shared" si="386"/>
        <v>3.0399012677458899</v>
      </c>
      <c r="AD142" s="57">
        <f t="shared" si="387"/>
        <v>1.1268452651842011</v>
      </c>
      <c r="AE142" s="57">
        <f t="shared" si="388"/>
        <v>4.3859148250564743</v>
      </c>
      <c r="AF142" s="57">
        <f t="shared" si="389"/>
        <v>7.6812064721080873</v>
      </c>
      <c r="AG142" s="57">
        <f t="shared" si="390"/>
        <v>4.5167414380829882</v>
      </c>
      <c r="AH142" s="57">
        <f t="shared" si="391"/>
        <v>2.0983844440560091</v>
      </c>
      <c r="AI142" s="57">
        <f t="shared" si="392"/>
        <v>5.9842346506602979</v>
      </c>
      <c r="AJ142" s="57">
        <f t="shared" si="393"/>
        <v>0.17424858698697676</v>
      </c>
      <c r="AK142" s="57">
        <f t="shared" si="394"/>
        <v>3.4036524275367697</v>
      </c>
      <c r="AL142" s="57">
        <f t="shared" si="395"/>
        <v>10.281027806676917</v>
      </c>
      <c r="AM142" s="57">
        <f t="shared" si="396"/>
        <v>3.615636842326424</v>
      </c>
      <c r="AN142" s="57">
        <f t="shared" si="397"/>
        <v>7.9328391591900242</v>
      </c>
      <c r="AO142" s="57">
        <f t="shared" si="398"/>
        <v>2.7169906104824264</v>
      </c>
      <c r="AP142" s="34"/>
      <c r="AQ142" s="34"/>
      <c r="AR142" s="74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M142" s="74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</row>
    <row r="143" spans="1:84" s="76" customFormat="1" ht="21" x14ac:dyDescent="0.45">
      <c r="A143" s="56">
        <v>45352</v>
      </c>
      <c r="B143" s="57">
        <v>143.66202544774552</v>
      </c>
      <c r="C143" s="57">
        <v>56.519352810630643</v>
      </c>
      <c r="D143" s="57">
        <v>146.24560345100653</v>
      </c>
      <c r="E143" s="57">
        <v>144.11293647878767</v>
      </c>
      <c r="F143" s="57">
        <v>151.2287537028528</v>
      </c>
      <c r="G143" s="57">
        <v>142.40173532990511</v>
      </c>
      <c r="H143" s="57">
        <v>138.27159789731627</v>
      </c>
      <c r="I143" s="57">
        <v>168.51979703699683</v>
      </c>
      <c r="J143" s="57">
        <v>142.16374903994037</v>
      </c>
      <c r="K143" s="57">
        <v>207.28296903087798</v>
      </c>
      <c r="L143" s="57">
        <v>153.01154669940522</v>
      </c>
      <c r="M143" s="57">
        <v>139.94137189479187</v>
      </c>
      <c r="N143" s="57">
        <v>148.11196893952692</v>
      </c>
      <c r="O143" s="57">
        <v>134.54646372467559</v>
      </c>
      <c r="P143" s="57">
        <v>143.69675567435868</v>
      </c>
      <c r="Q143" s="57">
        <v>167.39841374793832</v>
      </c>
      <c r="R143" s="57">
        <v>126.97332869220679</v>
      </c>
      <c r="S143" s="57">
        <v>162.22238756120737</v>
      </c>
      <c r="T143" s="57">
        <v>147.77724894434408</v>
      </c>
      <c r="U143" s="34"/>
      <c r="V143" s="56">
        <v>45352</v>
      </c>
      <c r="W143" s="57">
        <f t="shared" si="380"/>
        <v>-0.58656729700649635</v>
      </c>
      <c r="X143" s="57">
        <f t="shared" si="381"/>
        <v>-19.138345447613986</v>
      </c>
      <c r="Y143" s="57">
        <f t="shared" si="382"/>
        <v>-1.4272956006083177</v>
      </c>
      <c r="Z143" s="57">
        <f t="shared" si="383"/>
        <v>0.98261575906899168</v>
      </c>
      <c r="AA143" s="57">
        <f t="shared" si="384"/>
        <v>-3.9071604038433634</v>
      </c>
      <c r="AB143" s="57">
        <f t="shared" si="385"/>
        <v>4.0744515170269864</v>
      </c>
      <c r="AC143" s="57">
        <f t="shared" si="386"/>
        <v>2.2365334032720341</v>
      </c>
      <c r="AD143" s="57">
        <f t="shared" si="387"/>
        <v>6.4440300889220907</v>
      </c>
      <c r="AE143" s="57">
        <f t="shared" si="388"/>
        <v>2.4799634566673632</v>
      </c>
      <c r="AF143" s="57">
        <f t="shared" si="389"/>
        <v>9.6964071573756598</v>
      </c>
      <c r="AG143" s="57">
        <f t="shared" si="390"/>
        <v>3.9601458143071682</v>
      </c>
      <c r="AH143" s="57">
        <f t="shared" si="391"/>
        <v>1.1014283956067885</v>
      </c>
      <c r="AI143" s="57">
        <f t="shared" si="392"/>
        <v>0.19354356942011464</v>
      </c>
      <c r="AJ143" s="57">
        <f t="shared" si="393"/>
        <v>0.24810966031986936</v>
      </c>
      <c r="AK143" s="57">
        <f t="shared" si="394"/>
        <v>1.9999506685092427</v>
      </c>
      <c r="AL143" s="57">
        <f t="shared" si="395"/>
        <v>1.185249640965381</v>
      </c>
      <c r="AM143" s="57">
        <f t="shared" si="396"/>
        <v>2.9936320602879078</v>
      </c>
      <c r="AN143" s="57">
        <f t="shared" si="397"/>
        <v>7.90515149768936</v>
      </c>
      <c r="AO143" s="57">
        <f t="shared" si="398"/>
        <v>2.1329838345235856</v>
      </c>
      <c r="AP143" s="34"/>
      <c r="AQ143" s="34"/>
      <c r="AR143" s="74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M143" s="74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</row>
    <row r="144" spans="1:84" s="76" customFormat="1" ht="21" x14ac:dyDescent="0.45">
      <c r="A144" s="56">
        <v>45383</v>
      </c>
      <c r="B144" s="57">
        <v>129.76770868747838</v>
      </c>
      <c r="C144" s="57">
        <v>57.818756604947104</v>
      </c>
      <c r="D144" s="57">
        <v>147.59812068217661</v>
      </c>
      <c r="E144" s="57">
        <v>139.07797085608058</v>
      </c>
      <c r="F144" s="57">
        <v>138.71594093240782</v>
      </c>
      <c r="G144" s="57">
        <v>147.59134292305507</v>
      </c>
      <c r="H144" s="57">
        <v>128.59933933758785</v>
      </c>
      <c r="I144" s="57">
        <v>161.36800391114772</v>
      </c>
      <c r="J144" s="57">
        <v>146.51250498726003</v>
      </c>
      <c r="K144" s="57">
        <v>210.40426093191033</v>
      </c>
      <c r="L144" s="57">
        <v>153.89642582435508</v>
      </c>
      <c r="M144" s="57">
        <v>144.98920945756771</v>
      </c>
      <c r="N144" s="57">
        <v>151.04889671859345</v>
      </c>
      <c r="O144" s="57">
        <v>135.91213873990472</v>
      </c>
      <c r="P144" s="57">
        <v>124.58971599450389</v>
      </c>
      <c r="Q144" s="57">
        <v>179.65932552593262</v>
      </c>
      <c r="R144" s="57">
        <v>123.34392663993269</v>
      </c>
      <c r="S144" s="57">
        <v>168.16449769257258</v>
      </c>
      <c r="T144" s="57">
        <v>146.34993923362745</v>
      </c>
      <c r="U144" s="34"/>
      <c r="V144" s="56">
        <v>45383</v>
      </c>
      <c r="W144" s="57">
        <f t="shared" ref="W144:W146" si="399">B144/B132*100-100</f>
        <v>-0.29697695998170559</v>
      </c>
      <c r="X144" s="57">
        <f t="shared" ref="X144:X146" si="400">C144/C132*100-100</f>
        <v>-7.5915244436344835</v>
      </c>
      <c r="Y144" s="57">
        <f t="shared" ref="Y144:Y146" si="401">D144/D132*100-100</f>
        <v>5.6237672837955159</v>
      </c>
      <c r="Z144" s="57">
        <f t="shared" ref="Z144:Z146" si="402">E144/E132*100-100</f>
        <v>10.037696055846965</v>
      </c>
      <c r="AA144" s="57">
        <f t="shared" ref="AA144:AA146" si="403">F144/F132*100-100</f>
        <v>-9.2861648961791445</v>
      </c>
      <c r="AB144" s="57">
        <f t="shared" ref="AB144:AB146" si="404">G144/G132*100-100</f>
        <v>5.6180013944532163</v>
      </c>
      <c r="AC144" s="57">
        <f t="shared" ref="AC144:AC146" si="405">H144/H132*100-100</f>
        <v>8.4918417960419674</v>
      </c>
      <c r="AD144" s="57">
        <f t="shared" ref="AD144:AD146" si="406">I144/I132*100-100</f>
        <v>-3.7764459634534546</v>
      </c>
      <c r="AE144" s="57">
        <f t="shared" ref="AE144:AE146" si="407">J144/J132*100-100</f>
        <v>9.0099873503369565</v>
      </c>
      <c r="AF144" s="57">
        <f t="shared" ref="AF144:AF146" si="408">K144/K132*100-100</f>
        <v>8.6597881104163861</v>
      </c>
      <c r="AG144" s="57">
        <f t="shared" ref="AG144:AG146" si="409">L144/L132*100-100</f>
        <v>4.5031004878965746</v>
      </c>
      <c r="AH144" s="57">
        <f t="shared" ref="AH144:AH146" si="410">M144/M132*100-100</f>
        <v>3.0852842057014271</v>
      </c>
      <c r="AI144" s="57">
        <f t="shared" ref="AI144:AI146" si="411">N144/N132*100-100</f>
        <v>6.9217295902857359</v>
      </c>
      <c r="AJ144" s="57">
        <f t="shared" ref="AJ144:AJ146" si="412">O144/O132*100-100</f>
        <v>0.99561584007237514</v>
      </c>
      <c r="AK144" s="57">
        <f t="shared" ref="AK144:AK146" si="413">P144/P132*100-100</f>
        <v>2.3022374857948762</v>
      </c>
      <c r="AL144" s="57">
        <f t="shared" ref="AL144:AL146" si="414">Q144/Q132*100-100</f>
        <v>8.6450791541992373</v>
      </c>
      <c r="AM144" s="57">
        <f t="shared" ref="AM144:AM146" si="415">R144/R132*100-100</f>
        <v>3.9009304409475902</v>
      </c>
      <c r="AN144" s="57">
        <f t="shared" ref="AN144:AN146" si="416">S144/S132*100-100</f>
        <v>9.4226320462769593</v>
      </c>
      <c r="AO144" s="57">
        <f t="shared" ref="AO144:AO146" si="417">T144/T132*100-100</f>
        <v>4.1414307001811324</v>
      </c>
      <c r="AP144" s="77"/>
      <c r="AQ144" s="77"/>
      <c r="AR144" s="74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M144" s="74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</row>
    <row r="145" spans="1:84" s="76" customFormat="1" ht="21" x14ac:dyDescent="0.45">
      <c r="A145" s="56">
        <v>45413</v>
      </c>
      <c r="B145" s="57">
        <v>120.89423023249918</v>
      </c>
      <c r="C145" s="57">
        <v>62.20024941303258</v>
      </c>
      <c r="D145" s="57">
        <v>149.80690504818818</v>
      </c>
      <c r="E145" s="57">
        <v>137.41900347587045</v>
      </c>
      <c r="F145" s="57">
        <v>156.90355211444248</v>
      </c>
      <c r="G145" s="57">
        <v>148.28015931001241</v>
      </c>
      <c r="H145" s="57">
        <v>123.14120760850346</v>
      </c>
      <c r="I145" s="57">
        <v>173.57356980044307</v>
      </c>
      <c r="J145" s="57">
        <v>148.51691672912494</v>
      </c>
      <c r="K145" s="57">
        <v>214.32112223899384</v>
      </c>
      <c r="L145" s="57">
        <v>155.69253552437343</v>
      </c>
      <c r="M145" s="57">
        <v>145.07928776409619</v>
      </c>
      <c r="N145" s="57">
        <v>157.37524595863627</v>
      </c>
      <c r="O145" s="57">
        <v>136.1228499800016</v>
      </c>
      <c r="P145" s="57">
        <v>116.39753221810865</v>
      </c>
      <c r="Q145" s="57">
        <v>187.04469585390706</v>
      </c>
      <c r="R145" s="57">
        <v>129.05107795025231</v>
      </c>
      <c r="S145" s="57">
        <v>176.13138700476335</v>
      </c>
      <c r="T145" s="57">
        <v>147.88100026107924</v>
      </c>
      <c r="U145" s="34"/>
      <c r="V145" s="56">
        <v>45413</v>
      </c>
      <c r="W145" s="57">
        <f t="shared" si="399"/>
        <v>-1.0709794369654588</v>
      </c>
      <c r="X145" s="57">
        <f t="shared" si="400"/>
        <v>-0.72247546376075888</v>
      </c>
      <c r="Y145" s="57">
        <f t="shared" si="401"/>
        <v>5.7060000044933474</v>
      </c>
      <c r="Z145" s="57">
        <f t="shared" si="402"/>
        <v>7.6013297284705175</v>
      </c>
      <c r="AA145" s="57">
        <f t="shared" si="403"/>
        <v>-0.64830459849484612</v>
      </c>
      <c r="AB145" s="57">
        <f t="shared" si="404"/>
        <v>5.1906301403081159</v>
      </c>
      <c r="AC145" s="57">
        <f t="shared" si="405"/>
        <v>3.6100916097201434</v>
      </c>
      <c r="AD145" s="57">
        <f t="shared" si="406"/>
        <v>5.5720934765021752</v>
      </c>
      <c r="AE145" s="57">
        <f t="shared" si="407"/>
        <v>6.6976755599413877</v>
      </c>
      <c r="AF145" s="57">
        <f t="shared" si="408"/>
        <v>5.3421063510644302</v>
      </c>
      <c r="AG145" s="57">
        <f t="shared" si="409"/>
        <v>4.9760763826485572</v>
      </c>
      <c r="AH145" s="57">
        <f t="shared" si="410"/>
        <v>3.9250007537301457</v>
      </c>
      <c r="AI145" s="57">
        <f t="shared" si="411"/>
        <v>5.3517907036352739</v>
      </c>
      <c r="AJ145" s="57">
        <f t="shared" si="412"/>
        <v>1.1989241938402699</v>
      </c>
      <c r="AK145" s="57">
        <f t="shared" si="413"/>
        <v>2.8913499793693944</v>
      </c>
      <c r="AL145" s="57">
        <f t="shared" si="414"/>
        <v>8.4623720116581609</v>
      </c>
      <c r="AM145" s="57">
        <f t="shared" si="415"/>
        <v>4.943657366482924</v>
      </c>
      <c r="AN145" s="57">
        <f t="shared" si="416"/>
        <v>10.011036763411425</v>
      </c>
      <c r="AO145" s="57">
        <f t="shared" si="417"/>
        <v>4.5030741459500518</v>
      </c>
      <c r="AP145" s="34"/>
      <c r="AQ145" s="34"/>
      <c r="AR145" s="74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M145" s="74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</row>
    <row r="146" spans="1:84" s="76" customFormat="1" ht="21" x14ac:dyDescent="0.45">
      <c r="A146" s="56">
        <v>45444</v>
      </c>
      <c r="B146" s="57">
        <v>116.60654014517617</v>
      </c>
      <c r="C146" s="57">
        <v>59.428242221889008</v>
      </c>
      <c r="D146" s="57">
        <v>140.39028588065267</v>
      </c>
      <c r="E146" s="57">
        <v>130.43514224749478</v>
      </c>
      <c r="F146" s="57">
        <v>152.64924472027781</v>
      </c>
      <c r="G146" s="57">
        <v>146.29891202932902</v>
      </c>
      <c r="H146" s="57">
        <v>121.2423150247599</v>
      </c>
      <c r="I146" s="57">
        <v>147.13843812571241</v>
      </c>
      <c r="J146" s="57">
        <v>143.53345083667719</v>
      </c>
      <c r="K146" s="57">
        <v>219.5214067948086</v>
      </c>
      <c r="L146" s="57">
        <v>154.99357638172444</v>
      </c>
      <c r="M146" s="57">
        <v>139.42995096928132</v>
      </c>
      <c r="N146" s="57">
        <v>141.99920386088669</v>
      </c>
      <c r="O146" s="57">
        <v>136.17005587573439</v>
      </c>
      <c r="P146" s="57">
        <v>116.30637538115251</v>
      </c>
      <c r="Q146" s="57">
        <v>185.61858171443652</v>
      </c>
      <c r="R146" s="57">
        <v>124.54430421459384</v>
      </c>
      <c r="S146" s="57">
        <v>166.93348409027149</v>
      </c>
      <c r="T146" s="57">
        <v>143.03012046173365</v>
      </c>
      <c r="U146" s="34"/>
      <c r="V146" s="56">
        <v>45444</v>
      </c>
      <c r="W146" s="57">
        <f t="shared" si="399"/>
        <v>-1.5192417889335132</v>
      </c>
      <c r="X146" s="57">
        <f t="shared" si="400"/>
        <v>-3.0732971965771299</v>
      </c>
      <c r="Y146" s="57">
        <f t="shared" si="401"/>
        <v>0.80432805641275706</v>
      </c>
      <c r="Z146" s="57">
        <f t="shared" si="402"/>
        <v>8.6403289018283829</v>
      </c>
      <c r="AA146" s="57">
        <f t="shared" si="403"/>
        <v>-1.1494543638993235</v>
      </c>
      <c r="AB146" s="57">
        <f t="shared" si="404"/>
        <v>2.8612089108771386</v>
      </c>
      <c r="AC146" s="57">
        <f t="shared" si="405"/>
        <v>1.7697624264304608</v>
      </c>
      <c r="AD146" s="57">
        <f t="shared" si="406"/>
        <v>5.4574698874937582</v>
      </c>
      <c r="AE146" s="57">
        <f t="shared" si="407"/>
        <v>3.9882250959135206</v>
      </c>
      <c r="AF146" s="57">
        <f t="shared" si="408"/>
        <v>5.6866473465810685</v>
      </c>
      <c r="AG146" s="57">
        <f t="shared" si="409"/>
        <v>4.5451288735185926</v>
      </c>
      <c r="AH146" s="57">
        <f t="shared" si="410"/>
        <v>1.1420870982207703</v>
      </c>
      <c r="AI146" s="57">
        <f t="shared" si="411"/>
        <v>2.9478424834821055</v>
      </c>
      <c r="AJ146" s="57">
        <f t="shared" si="412"/>
        <v>0.86059592416214059</v>
      </c>
      <c r="AK146" s="57">
        <f t="shared" si="413"/>
        <v>2.9539059918444366</v>
      </c>
      <c r="AL146" s="57">
        <f t="shared" si="414"/>
        <v>5.0585236772262192</v>
      </c>
      <c r="AM146" s="57">
        <f t="shared" si="415"/>
        <v>4.1376231245590276</v>
      </c>
      <c r="AN146" s="57">
        <f t="shared" si="416"/>
        <v>6.3281289548574335</v>
      </c>
      <c r="AO146" s="57">
        <f t="shared" si="417"/>
        <v>2.5418373923424156</v>
      </c>
      <c r="AP146" s="34"/>
      <c r="AQ146" s="34"/>
      <c r="AR146" s="74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M146" s="74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</row>
    <row r="147" spans="1:84" s="76" customFormat="1" ht="21" x14ac:dyDescent="0.45">
      <c r="A147" s="56">
        <v>45474</v>
      </c>
      <c r="B147" s="57">
        <v>117.41709875768433</v>
      </c>
      <c r="C147" s="57">
        <v>62.688955697222951</v>
      </c>
      <c r="D147" s="57">
        <v>141.65544311721439</v>
      </c>
      <c r="E147" s="57">
        <v>140.1606376685163</v>
      </c>
      <c r="F147" s="57">
        <v>162.87123121300021</v>
      </c>
      <c r="G147" s="57">
        <v>146.72934365821195</v>
      </c>
      <c r="H147" s="57">
        <v>128.13902607851915</v>
      </c>
      <c r="I147" s="57">
        <v>157.37379926520805</v>
      </c>
      <c r="J147" s="57">
        <v>149.18316074794899</v>
      </c>
      <c r="K147" s="57">
        <v>217.22764637660666</v>
      </c>
      <c r="L147" s="57">
        <v>156.40152152389987</v>
      </c>
      <c r="M147" s="57">
        <v>146.4300287076461</v>
      </c>
      <c r="N147" s="57">
        <v>156.26206936163706</v>
      </c>
      <c r="O147" s="57">
        <v>136.69677916674024</v>
      </c>
      <c r="P147" s="57">
        <v>126.92055519732638</v>
      </c>
      <c r="Q147" s="57">
        <v>189.45282656763251</v>
      </c>
      <c r="R147" s="57">
        <v>124.24417485122839</v>
      </c>
      <c r="S147" s="57">
        <v>171.68736394914336</v>
      </c>
      <c r="T147" s="57">
        <v>146.40035133044015</v>
      </c>
      <c r="U147" s="34"/>
      <c r="V147" s="56">
        <v>45474</v>
      </c>
      <c r="W147" s="57">
        <f t="shared" ref="W147:W149" si="418">B147/B135*100-100</f>
        <v>-0.74936719771434923</v>
      </c>
      <c r="X147" s="57">
        <f t="shared" ref="X147:X149" si="419">C147/C135*100-100</f>
        <v>-6.01242507932335</v>
      </c>
      <c r="Y147" s="57">
        <f t="shared" ref="Y147:Y149" si="420">D147/D135*100-100</f>
        <v>1.9167933732513518</v>
      </c>
      <c r="Z147" s="57">
        <f t="shared" ref="Z147:Z149" si="421">E147/E135*100-100</f>
        <v>7.7961182665859496</v>
      </c>
      <c r="AA147" s="57">
        <f t="shared" ref="AA147:AA149" si="422">F147/F135*100-100</f>
        <v>-1.2940445862639365</v>
      </c>
      <c r="AB147" s="57">
        <f t="shared" ref="AB147:AB149" si="423">G147/G135*100-100</f>
        <v>2.3732341037215718</v>
      </c>
      <c r="AC147" s="57">
        <f t="shared" ref="AC147:AC149" si="424">H147/H135*100-100</f>
        <v>2.6842357484237311</v>
      </c>
      <c r="AD147" s="57">
        <f t="shared" ref="AD147:AD149" si="425">I147/I135*100-100</f>
        <v>1.7621381805798393</v>
      </c>
      <c r="AE147" s="57">
        <f t="shared" ref="AE147:AE149" si="426">J147/J135*100-100</f>
        <v>8.2953456816659212</v>
      </c>
      <c r="AF147" s="57">
        <f t="shared" ref="AF147:AF149" si="427">K147/K135*100-100</f>
        <v>8.4992077489030748</v>
      </c>
      <c r="AG147" s="57">
        <f t="shared" ref="AG147:AG149" si="428">L147/L135*100-100</f>
        <v>4.68553762968169</v>
      </c>
      <c r="AH147" s="57">
        <f t="shared" ref="AH147:AH149" si="429">M147/M135*100-100</f>
        <v>1.9904117933825916</v>
      </c>
      <c r="AI147" s="57">
        <f t="shared" ref="AI147:AI149" si="430">N147/N135*100-100</f>
        <v>3.9349511766835832</v>
      </c>
      <c r="AJ147" s="57">
        <f t="shared" ref="AJ147:AJ149" si="431">O147/O135*100-100</f>
        <v>1.1146084540379206</v>
      </c>
      <c r="AK147" s="57">
        <f t="shared" ref="AK147:AK149" si="432">P147/P135*100-100</f>
        <v>3.0458514144349209</v>
      </c>
      <c r="AL147" s="57">
        <f t="shared" ref="AL147:AL149" si="433">Q147/Q135*100-100</f>
        <v>9.1421748488343439</v>
      </c>
      <c r="AM147" s="57">
        <f t="shared" ref="AM147:AM149" si="434">R147/R135*100-100</f>
        <v>3.1850675319338109</v>
      </c>
      <c r="AN147" s="57">
        <f t="shared" ref="AN147:AN149" si="435">S147/S135*100-100</f>
        <v>4.0058471181852582</v>
      </c>
      <c r="AO147" s="57">
        <f t="shared" ref="AO147:AO149" si="436">T147/T135*100-100</f>
        <v>2.7738073529873759</v>
      </c>
      <c r="AP147" s="34"/>
      <c r="AQ147" s="34"/>
      <c r="AR147" s="74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M147" s="74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</row>
    <row r="148" spans="1:84" s="76" customFormat="1" ht="21" x14ac:dyDescent="0.45">
      <c r="A148" s="56">
        <v>45505</v>
      </c>
      <c r="B148" s="57">
        <v>120.69192842135884</v>
      </c>
      <c r="C148" s="57">
        <v>64.217649068608765</v>
      </c>
      <c r="D148" s="57">
        <v>135.65206465990173</v>
      </c>
      <c r="E148" s="57">
        <v>140.62417185033053</v>
      </c>
      <c r="F148" s="57">
        <v>163.23992187340792</v>
      </c>
      <c r="G148" s="57">
        <v>148.23013928867343</v>
      </c>
      <c r="H148" s="57">
        <v>132.5413990472122</v>
      </c>
      <c r="I148" s="57">
        <v>160.720706846209</v>
      </c>
      <c r="J148" s="57">
        <v>142.97089393981298</v>
      </c>
      <c r="K148" s="57">
        <v>215.35717080704617</v>
      </c>
      <c r="L148" s="57">
        <v>156.90955376771655</v>
      </c>
      <c r="M148" s="57">
        <v>145.00930914832563</v>
      </c>
      <c r="N148" s="57">
        <v>155.72653178891466</v>
      </c>
      <c r="O148" s="57">
        <v>136.6037270967208</v>
      </c>
      <c r="P148" s="57">
        <v>127.53549796577161</v>
      </c>
      <c r="Q148" s="57">
        <v>192.12917985411397</v>
      </c>
      <c r="R148" s="57">
        <v>124.70578406373009</v>
      </c>
      <c r="S148" s="57">
        <v>170.61568141430052</v>
      </c>
      <c r="T148" s="57">
        <v>146.26787704585865</v>
      </c>
      <c r="U148" s="34"/>
      <c r="V148" s="56">
        <v>45505</v>
      </c>
      <c r="W148" s="57">
        <f t="shared" si="418"/>
        <v>0.18055273836645824</v>
      </c>
      <c r="X148" s="57">
        <f t="shared" si="419"/>
        <v>0.16216399535406367</v>
      </c>
      <c r="Y148" s="57">
        <f t="shared" si="420"/>
        <v>3.8501100969774171</v>
      </c>
      <c r="Z148" s="57">
        <f t="shared" si="421"/>
        <v>2.7063978894040162</v>
      </c>
      <c r="AA148" s="57">
        <f t="shared" si="422"/>
        <v>3.5857979702833944</v>
      </c>
      <c r="AB148" s="57">
        <f t="shared" si="423"/>
        <v>3.2752968831275524</v>
      </c>
      <c r="AC148" s="57">
        <f t="shared" si="424"/>
        <v>2.8929347635013585</v>
      </c>
      <c r="AD148" s="57">
        <f t="shared" si="425"/>
        <v>10.102555707063331</v>
      </c>
      <c r="AE148" s="57">
        <f t="shared" si="426"/>
        <v>5.5689605157765385</v>
      </c>
      <c r="AF148" s="57">
        <f t="shared" si="427"/>
        <v>10.318859385198948</v>
      </c>
      <c r="AG148" s="57">
        <f t="shared" si="428"/>
        <v>4.7048470923838579</v>
      </c>
      <c r="AH148" s="57">
        <f t="shared" si="429"/>
        <v>3.0737583002873521</v>
      </c>
      <c r="AI148" s="57">
        <f t="shared" si="430"/>
        <v>4.0559465515366497</v>
      </c>
      <c r="AJ148" s="57">
        <f t="shared" si="431"/>
        <v>1.1006481891730857</v>
      </c>
      <c r="AK148" s="57">
        <f t="shared" si="432"/>
        <v>3.3044210439025363</v>
      </c>
      <c r="AL148" s="57">
        <f t="shared" si="433"/>
        <v>5.2080076960149881</v>
      </c>
      <c r="AM148" s="57">
        <f t="shared" si="434"/>
        <v>3.0429643453604172</v>
      </c>
      <c r="AN148" s="57">
        <f t="shared" si="435"/>
        <v>4.9807963841112013</v>
      </c>
      <c r="AO148" s="57">
        <f t="shared" si="436"/>
        <v>3.7548739283563179</v>
      </c>
      <c r="AP148" s="34"/>
      <c r="AQ148" s="34"/>
      <c r="AR148" s="74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M148" s="74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</row>
    <row r="149" spans="1:84" s="76" customFormat="1" ht="21" x14ac:dyDescent="0.45">
      <c r="A149" s="56">
        <v>45536</v>
      </c>
      <c r="B149" s="57">
        <v>117.18826346926964</v>
      </c>
      <c r="C149" s="57">
        <v>58.727974609013771</v>
      </c>
      <c r="D149" s="57">
        <v>130.98145001154836</v>
      </c>
      <c r="E149" s="57">
        <v>136.07987022163201</v>
      </c>
      <c r="F149" s="57">
        <v>155.29732546842072</v>
      </c>
      <c r="G149" s="57">
        <v>150.0918222867696</v>
      </c>
      <c r="H149" s="57">
        <v>134.9833581263446</v>
      </c>
      <c r="I149" s="57">
        <v>155.34891858639557</v>
      </c>
      <c r="J149" s="57">
        <v>145.54552911810569</v>
      </c>
      <c r="K149" s="57">
        <v>211.54380146755412</v>
      </c>
      <c r="L149" s="57">
        <v>156.83264291680646</v>
      </c>
      <c r="M149" s="57">
        <v>138.01193046705498</v>
      </c>
      <c r="N149" s="57">
        <v>146.06720191801023</v>
      </c>
      <c r="O149" s="57">
        <v>136.7154600314912</v>
      </c>
      <c r="P149" s="57">
        <v>119.53615532572822</v>
      </c>
      <c r="Q149" s="57">
        <v>188.83296391565992</v>
      </c>
      <c r="R149" s="57">
        <v>128.88123493860093</v>
      </c>
      <c r="S149" s="57">
        <v>172.82653236393955</v>
      </c>
      <c r="T149" s="57">
        <v>144.27268020224744</v>
      </c>
      <c r="U149" s="34"/>
      <c r="V149" s="56">
        <v>45536</v>
      </c>
      <c r="W149" s="57">
        <f t="shared" si="418"/>
        <v>1.2585067902544296</v>
      </c>
      <c r="X149" s="57">
        <f t="shared" si="419"/>
        <v>-3.8867732622168631</v>
      </c>
      <c r="Y149" s="57">
        <f t="shared" si="420"/>
        <v>3.1957873405140731</v>
      </c>
      <c r="Z149" s="57">
        <f t="shared" si="421"/>
        <v>1.1761337111872763</v>
      </c>
      <c r="AA149" s="57">
        <f t="shared" si="422"/>
        <v>2.5264762710590674</v>
      </c>
      <c r="AB149" s="57">
        <f t="shared" si="423"/>
        <v>5.6053363103971634</v>
      </c>
      <c r="AC149" s="57">
        <f t="shared" si="424"/>
        <v>3.2699245090128954</v>
      </c>
      <c r="AD149" s="57">
        <f t="shared" si="425"/>
        <v>6.0909844560262059</v>
      </c>
      <c r="AE149" s="57">
        <f t="shared" si="426"/>
        <v>5.2565835661050926</v>
      </c>
      <c r="AF149" s="57">
        <f t="shared" si="427"/>
        <v>10.716421365848717</v>
      </c>
      <c r="AG149" s="57">
        <f t="shared" si="428"/>
        <v>4.514774457373008</v>
      </c>
      <c r="AH149" s="57">
        <f t="shared" si="429"/>
        <v>2.7435663112920281</v>
      </c>
      <c r="AI149" s="57">
        <f t="shared" si="430"/>
        <v>-0.59375996475714032</v>
      </c>
      <c r="AJ149" s="57">
        <f t="shared" si="431"/>
        <v>1.1746103972669601</v>
      </c>
      <c r="AK149" s="57">
        <f t="shared" si="432"/>
        <v>3.5805423142529378</v>
      </c>
      <c r="AL149" s="57">
        <f t="shared" si="433"/>
        <v>4.6715433248578648</v>
      </c>
      <c r="AM149" s="57">
        <f t="shared" si="434"/>
        <v>3.5232118113513593</v>
      </c>
      <c r="AN149" s="57">
        <f t="shared" si="435"/>
        <v>7.2286085871918573</v>
      </c>
      <c r="AO149" s="57">
        <f t="shared" si="436"/>
        <v>4.0298228658084696</v>
      </c>
      <c r="AP149" s="34"/>
      <c r="AQ149" s="34"/>
      <c r="AR149" s="74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M149" s="74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</row>
    <row r="150" spans="1:84" s="76" customFormat="1" ht="21" x14ac:dyDescent="0.45">
      <c r="A150" s="56">
        <v>45566</v>
      </c>
      <c r="B150" s="57">
        <v>113.27973901185572</v>
      </c>
      <c r="C150" s="57">
        <v>64.211654658854599</v>
      </c>
      <c r="D150" s="57">
        <v>133.85795508605625</v>
      </c>
      <c r="E150" s="57">
        <v>142.3475400403027</v>
      </c>
      <c r="F150" s="57">
        <v>166.7171737898702</v>
      </c>
      <c r="G150" s="57">
        <v>151.32580494679013</v>
      </c>
      <c r="H150" s="57">
        <v>135.20681569204768</v>
      </c>
      <c r="I150" s="57">
        <v>170.26542665159789</v>
      </c>
      <c r="J150" s="57">
        <v>148.83052344496301</v>
      </c>
      <c r="K150" s="57">
        <v>219.34949365557574</v>
      </c>
      <c r="L150" s="57">
        <v>158.38001492723163</v>
      </c>
      <c r="M150" s="57">
        <v>145.45034422088676</v>
      </c>
      <c r="N150" s="57">
        <v>163.12209361847687</v>
      </c>
      <c r="O150" s="57">
        <v>135.26252741938987</v>
      </c>
      <c r="P150" s="57">
        <v>116.4045743580328</v>
      </c>
      <c r="Q150" s="57">
        <v>192.09448472178264</v>
      </c>
      <c r="R150" s="57">
        <v>139.51193044624262</v>
      </c>
      <c r="S150" s="57">
        <v>176.55124246100212</v>
      </c>
      <c r="T150" s="57">
        <v>147.34880964466774</v>
      </c>
      <c r="U150" s="34"/>
      <c r="V150" s="56">
        <v>45566</v>
      </c>
      <c r="W150" s="57">
        <f t="shared" ref="W150:W155" si="437">B150/B138*100-100</f>
        <v>3.0449711833052504</v>
      </c>
      <c r="X150" s="57">
        <f t="shared" ref="X150:X155" si="438">C150/C138*100-100</f>
        <v>31.794535913118438</v>
      </c>
      <c r="Y150" s="57">
        <f t="shared" ref="Y150:Y155" si="439">D150/D138*100-100</f>
        <v>5.5158498018411848</v>
      </c>
      <c r="Z150" s="57">
        <f t="shared" ref="Z150:Z155" si="440">E150/E138*100-100</f>
        <v>6.0629606517240404</v>
      </c>
      <c r="AA150" s="57">
        <f t="shared" ref="AA150:AA155" si="441">F150/F138*100-100</f>
        <v>9.0755718354533599</v>
      </c>
      <c r="AB150" s="57">
        <f t="shared" ref="AB150:AB155" si="442">G150/G138*100-100</f>
        <v>6.3917296531968333</v>
      </c>
      <c r="AC150" s="57">
        <f t="shared" ref="AC150:AC155" si="443">H150/H138*100-100</f>
        <v>6.7791098191031836</v>
      </c>
      <c r="AD150" s="57">
        <f t="shared" ref="AD150:AD155" si="444">I150/I138*100-100</f>
        <v>27.197234221873785</v>
      </c>
      <c r="AE150" s="57">
        <f t="shared" ref="AE150:AE155" si="445">J150/J138*100-100</f>
        <v>4.2797045178698312</v>
      </c>
      <c r="AF150" s="57">
        <f t="shared" ref="AF150:AF155" si="446">K150/K138*100-100</f>
        <v>11.979454626884319</v>
      </c>
      <c r="AG150" s="57">
        <f t="shared" ref="AG150:AG155" si="447">L150/L138*100-100</f>
        <v>5.1588493991335582</v>
      </c>
      <c r="AH150" s="57">
        <f t="shared" ref="AH150:AH155" si="448">M150/M138*100-100</f>
        <v>4.7861011451028332</v>
      </c>
      <c r="AI150" s="57">
        <f t="shared" ref="AI150:AI155" si="449">N150/N138*100-100</f>
        <v>7.502221858382967</v>
      </c>
      <c r="AJ150" s="57">
        <f t="shared" ref="AJ150:AJ155" si="450">O150/O138*100-100</f>
        <v>1.5480084096135585</v>
      </c>
      <c r="AK150" s="57">
        <f t="shared" ref="AK150:AK155" si="451">P150/P138*100-100</f>
        <v>4.2907282431585543</v>
      </c>
      <c r="AL150" s="57">
        <f t="shared" ref="AL150:AL155" si="452">Q150/Q138*100-100</f>
        <v>15.66417621982454</v>
      </c>
      <c r="AM150" s="57">
        <f t="shared" ref="AM150:AM155" si="453">R150/R138*100-100</f>
        <v>6.5234363367226536</v>
      </c>
      <c r="AN150" s="57">
        <f t="shared" ref="AN150:AN155" si="454">S150/S138*100-100</f>
        <v>8.3827252761806079</v>
      </c>
      <c r="AO150" s="57">
        <f t="shared" ref="AO150:AO155" si="455">T150/T138*100-100</f>
        <v>6.8426352645768276</v>
      </c>
      <c r="AP150" s="34"/>
      <c r="AQ150" s="34"/>
      <c r="AR150" s="74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M150" s="74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</row>
    <row r="151" spans="1:84" s="76" customFormat="1" ht="21" x14ac:dyDescent="0.45">
      <c r="A151" s="56">
        <v>45597</v>
      </c>
      <c r="B151" s="57">
        <v>118.23265837151187</v>
      </c>
      <c r="C151" s="57">
        <v>63.983480897150457</v>
      </c>
      <c r="D151" s="57">
        <v>135.54826012713812</v>
      </c>
      <c r="E151" s="57">
        <v>140.7325469858381</v>
      </c>
      <c r="F151" s="57">
        <v>168.04884886920382</v>
      </c>
      <c r="G151" s="57">
        <v>154.71516796180629</v>
      </c>
      <c r="H151" s="57">
        <v>143.53412771219507</v>
      </c>
      <c r="I151" s="57">
        <v>172.02789939236769</v>
      </c>
      <c r="J151" s="57">
        <v>150.50660787987232</v>
      </c>
      <c r="K151" s="57">
        <v>216.90613335215858</v>
      </c>
      <c r="L151" s="57">
        <v>159.46690116097275</v>
      </c>
      <c r="M151" s="57">
        <v>147.25081534582304</v>
      </c>
      <c r="N151" s="57">
        <v>167.87754210932829</v>
      </c>
      <c r="O151" s="57">
        <v>135.86232426594276</v>
      </c>
      <c r="P151" s="57">
        <v>125.20516560850307</v>
      </c>
      <c r="Q151" s="57">
        <v>179.92146340861277</v>
      </c>
      <c r="R151" s="57">
        <v>142.27795284458736</v>
      </c>
      <c r="S151" s="57">
        <v>179.57006143573332</v>
      </c>
      <c r="T151" s="57">
        <v>149.89967812550915</v>
      </c>
      <c r="U151" s="34"/>
      <c r="V151" s="56">
        <v>45597</v>
      </c>
      <c r="W151" s="57">
        <f t="shared" si="437"/>
        <v>0.43502617678217348</v>
      </c>
      <c r="X151" s="57">
        <f t="shared" si="438"/>
        <v>5.2398836666145598</v>
      </c>
      <c r="Y151" s="57">
        <f t="shared" si="439"/>
        <v>0.36922534169072208</v>
      </c>
      <c r="Z151" s="57">
        <f t="shared" si="440"/>
        <v>-4.3567647464397936</v>
      </c>
      <c r="AA151" s="57">
        <f t="shared" si="441"/>
        <v>4.7449714207315594</v>
      </c>
      <c r="AB151" s="57">
        <f t="shared" si="442"/>
        <v>5.9072847618292172</v>
      </c>
      <c r="AC151" s="57">
        <f t="shared" si="443"/>
        <v>2.7956038400958505</v>
      </c>
      <c r="AD151" s="57">
        <f t="shared" si="444"/>
        <v>10.998776555326145</v>
      </c>
      <c r="AE151" s="57">
        <f t="shared" si="445"/>
        <v>2.2956959534680976</v>
      </c>
      <c r="AF151" s="57">
        <f t="shared" si="446"/>
        <v>9.3937119598149792</v>
      </c>
      <c r="AG151" s="57">
        <f t="shared" si="447"/>
        <v>4.5583965127260484</v>
      </c>
      <c r="AH151" s="57">
        <f t="shared" si="448"/>
        <v>2.5547207335364703</v>
      </c>
      <c r="AI151" s="57">
        <f t="shared" si="449"/>
        <v>4.569185839607016</v>
      </c>
      <c r="AJ151" s="57">
        <f t="shared" si="450"/>
        <v>1.884996206147548</v>
      </c>
      <c r="AK151" s="57">
        <f t="shared" si="451"/>
        <v>3.8788908804782807</v>
      </c>
      <c r="AL151" s="57">
        <f t="shared" si="452"/>
        <v>4.197787856930475</v>
      </c>
      <c r="AM151" s="57">
        <f t="shared" si="453"/>
        <v>3.7154879276982058</v>
      </c>
      <c r="AN151" s="57">
        <f t="shared" si="454"/>
        <v>5.6587238085810299</v>
      </c>
      <c r="AO151" s="57">
        <f t="shared" si="455"/>
        <v>3.7301619941800652</v>
      </c>
      <c r="AP151" s="34"/>
      <c r="AQ151" s="34"/>
      <c r="AR151" s="74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M151" s="74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</row>
    <row r="152" spans="1:84" s="76" customFormat="1" ht="21" x14ac:dyDescent="0.45">
      <c r="A152" s="58">
        <v>45627</v>
      </c>
      <c r="B152" s="59">
        <v>126.24173764306495</v>
      </c>
      <c r="C152" s="59">
        <v>59.994113216770899</v>
      </c>
      <c r="D152" s="59">
        <v>147.48568565942949</v>
      </c>
      <c r="E152" s="59">
        <v>149.10050653692755</v>
      </c>
      <c r="F152" s="59">
        <v>151.87095662469869</v>
      </c>
      <c r="G152" s="59">
        <v>153.53233195398437</v>
      </c>
      <c r="H152" s="59">
        <v>153.94920443346058</v>
      </c>
      <c r="I152" s="59">
        <v>198.49669639767765</v>
      </c>
      <c r="J152" s="59">
        <v>157.75297634753778</v>
      </c>
      <c r="K152" s="59">
        <v>226.68044786580552</v>
      </c>
      <c r="L152" s="59">
        <v>161.01194394454851</v>
      </c>
      <c r="M152" s="59">
        <v>165.35554662935746</v>
      </c>
      <c r="N152" s="59">
        <v>171.38820227027867</v>
      </c>
      <c r="O152" s="59">
        <v>136.31648264849423</v>
      </c>
      <c r="P152" s="59">
        <v>122.84214796642507</v>
      </c>
      <c r="Q152" s="59">
        <v>185.20946400414255</v>
      </c>
      <c r="R152" s="59">
        <v>138.516161691006</v>
      </c>
      <c r="S152" s="59">
        <v>178.09156021576655</v>
      </c>
      <c r="T152" s="59">
        <v>153.63505722849365</v>
      </c>
      <c r="U152" s="34"/>
      <c r="V152" s="58">
        <v>45627</v>
      </c>
      <c r="W152" s="59">
        <f t="shared" si="437"/>
        <v>1.0942483764738284</v>
      </c>
      <c r="X152" s="59">
        <f t="shared" si="438"/>
        <v>7.8044066212772663</v>
      </c>
      <c r="Y152" s="59">
        <f t="shared" si="439"/>
        <v>1.6781356818284365</v>
      </c>
      <c r="Z152" s="59">
        <f t="shared" si="440"/>
        <v>1.5291021442475028</v>
      </c>
      <c r="AA152" s="59">
        <f t="shared" si="441"/>
        <v>-2.2097656832683015</v>
      </c>
      <c r="AB152" s="59">
        <f t="shared" si="442"/>
        <v>4.1083437450165832</v>
      </c>
      <c r="AC152" s="59">
        <f t="shared" si="443"/>
        <v>1.4833318226393573</v>
      </c>
      <c r="AD152" s="59">
        <f t="shared" si="444"/>
        <v>4.4115766281387749</v>
      </c>
      <c r="AE152" s="59">
        <f t="shared" si="445"/>
        <v>1.2839119554791267</v>
      </c>
      <c r="AF152" s="59">
        <f t="shared" si="446"/>
        <v>9.0923809109785054</v>
      </c>
      <c r="AG152" s="59">
        <f t="shared" si="447"/>
        <v>4.5446454289538138</v>
      </c>
      <c r="AH152" s="59">
        <f t="shared" si="448"/>
        <v>3.6785423190357278</v>
      </c>
      <c r="AI152" s="59">
        <f t="shared" si="449"/>
        <v>2.3052692521867044</v>
      </c>
      <c r="AJ152" s="59">
        <f t="shared" si="450"/>
        <v>2.0607008567031784</v>
      </c>
      <c r="AK152" s="59">
        <f t="shared" si="451"/>
        <v>3.9623285012680469</v>
      </c>
      <c r="AL152" s="59">
        <f t="shared" si="452"/>
        <v>3.411776000416495</v>
      </c>
      <c r="AM152" s="59">
        <f t="shared" si="453"/>
        <v>2.5712817753177148</v>
      </c>
      <c r="AN152" s="59">
        <f t="shared" si="454"/>
        <v>4.6568119772414605</v>
      </c>
      <c r="AO152" s="59">
        <f t="shared" si="455"/>
        <v>2.9858907903099237</v>
      </c>
      <c r="AP152" s="34"/>
      <c r="AQ152" s="34"/>
      <c r="AR152" s="74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M152" s="74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</row>
    <row r="153" spans="1:84" s="76" customFormat="1" ht="21" x14ac:dyDescent="0.45">
      <c r="A153" s="46">
        <v>45658</v>
      </c>
      <c r="B153" s="47">
        <v>132.70221430187749</v>
      </c>
      <c r="C153" s="47">
        <v>63.340045128050299</v>
      </c>
      <c r="D153" s="47">
        <v>143.70280816588254</v>
      </c>
      <c r="E153" s="47">
        <v>153.54706256906726</v>
      </c>
      <c r="F153" s="47">
        <v>156.32576293305436</v>
      </c>
      <c r="G153" s="47">
        <v>151.42302404027271</v>
      </c>
      <c r="H153" s="47">
        <v>143.56638898969743</v>
      </c>
      <c r="I153" s="47">
        <v>159.00755660143383</v>
      </c>
      <c r="J153" s="47">
        <v>154.87821608768607</v>
      </c>
      <c r="K153" s="47">
        <v>234.0214636880475</v>
      </c>
      <c r="L153" s="47">
        <v>160.26539130948157</v>
      </c>
      <c r="M153" s="47">
        <v>143.36255915375565</v>
      </c>
      <c r="N153" s="47">
        <v>157.60999944806665</v>
      </c>
      <c r="O153" s="47">
        <v>135.51656016365413</v>
      </c>
      <c r="P153" s="47">
        <v>115.95783879689418</v>
      </c>
      <c r="Q153" s="47">
        <v>180.71030426593757</v>
      </c>
      <c r="R153" s="47">
        <v>132.64286660190217</v>
      </c>
      <c r="S153" s="47">
        <v>174.03428338631275</v>
      </c>
      <c r="T153" s="47">
        <v>150.50159036962751</v>
      </c>
      <c r="U153" s="34"/>
      <c r="V153" s="46">
        <v>45658</v>
      </c>
      <c r="W153" s="47">
        <f t="shared" si="437"/>
        <v>0.45456324927941694</v>
      </c>
      <c r="X153" s="47">
        <f t="shared" si="438"/>
        <v>4.3171738702745728</v>
      </c>
      <c r="Y153" s="47">
        <f t="shared" si="439"/>
        <v>2.0772252759869758</v>
      </c>
      <c r="Z153" s="47">
        <f t="shared" si="440"/>
        <v>7.8450250987325774</v>
      </c>
      <c r="AA153" s="47">
        <f t="shared" si="441"/>
        <v>0.77071828822516864</v>
      </c>
      <c r="AB153" s="47">
        <f t="shared" si="442"/>
        <v>4.9524784193670399</v>
      </c>
      <c r="AC153" s="47">
        <f t="shared" si="443"/>
        <v>3.7711430331219447</v>
      </c>
      <c r="AD153" s="47">
        <f t="shared" si="444"/>
        <v>4.8403920038025916</v>
      </c>
      <c r="AE153" s="47">
        <f t="shared" si="445"/>
        <v>6.6115800938600273</v>
      </c>
      <c r="AF153" s="47">
        <f t="shared" si="446"/>
        <v>10.3117756878828</v>
      </c>
      <c r="AG153" s="47">
        <f t="shared" si="447"/>
        <v>4.5813823499644997</v>
      </c>
      <c r="AH153" s="47">
        <f t="shared" si="448"/>
        <v>3.9692031042498002</v>
      </c>
      <c r="AI153" s="47">
        <f t="shared" si="449"/>
        <v>5.7219694518367845</v>
      </c>
      <c r="AJ153" s="47">
        <f t="shared" si="450"/>
        <v>2.3674713774454403</v>
      </c>
      <c r="AK153" s="47">
        <f t="shared" si="451"/>
        <v>4.7853372078463678</v>
      </c>
      <c r="AL153" s="47">
        <f t="shared" si="452"/>
        <v>4.9185325824332438</v>
      </c>
      <c r="AM153" s="47">
        <f t="shared" si="453"/>
        <v>3.9831661225384778</v>
      </c>
      <c r="AN153" s="47">
        <f t="shared" si="454"/>
        <v>4.8635065255557777</v>
      </c>
      <c r="AO153" s="47">
        <f t="shared" si="455"/>
        <v>4.0190735406384448</v>
      </c>
      <c r="AP153" s="34"/>
      <c r="AQ153" s="34"/>
      <c r="AR153" s="74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M153" s="74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</row>
    <row r="154" spans="1:84" s="76" customFormat="1" ht="21" x14ac:dyDescent="0.45">
      <c r="A154" s="36">
        <v>45689</v>
      </c>
      <c r="B154" s="37">
        <v>139.58810505360239</v>
      </c>
      <c r="C154" s="37">
        <v>59.703061414747665</v>
      </c>
      <c r="D154" s="37">
        <v>142.34944054382089</v>
      </c>
      <c r="E154" s="37">
        <v>143.6249297736631</v>
      </c>
      <c r="F154" s="37">
        <v>161.47078530547472</v>
      </c>
      <c r="G154" s="37">
        <v>148.19437253449883</v>
      </c>
      <c r="H154" s="37">
        <v>142.92454577419653</v>
      </c>
      <c r="I154" s="37">
        <v>151.34660867468585</v>
      </c>
      <c r="J154" s="37">
        <v>138.90909222563354</v>
      </c>
      <c r="K154" s="37">
        <v>216.05506507857726</v>
      </c>
      <c r="L154" s="37">
        <v>159.62741118777205</v>
      </c>
      <c r="M154" s="37">
        <v>144.66674913479429</v>
      </c>
      <c r="N154" s="37">
        <v>167.04928303900593</v>
      </c>
      <c r="O154" s="37">
        <v>137.93096534545478</v>
      </c>
      <c r="P154" s="37">
        <v>130.41056690914752</v>
      </c>
      <c r="Q154" s="37">
        <v>178.35690305756646</v>
      </c>
      <c r="R154" s="37">
        <v>125.0463242071834</v>
      </c>
      <c r="S154" s="37">
        <v>171.3064961933793</v>
      </c>
      <c r="T154" s="37">
        <v>149.74472637494793</v>
      </c>
      <c r="U154" s="34"/>
      <c r="V154" s="36">
        <v>45689</v>
      </c>
      <c r="W154" s="37">
        <f t="shared" si="437"/>
        <v>0.15340445134745551</v>
      </c>
      <c r="X154" s="37">
        <f t="shared" si="438"/>
        <v>9.5262358739456516</v>
      </c>
      <c r="Y154" s="37">
        <f t="shared" si="439"/>
        <v>1.9471264639851569</v>
      </c>
      <c r="Z154" s="37">
        <f t="shared" si="440"/>
        <v>2.8616652153222475</v>
      </c>
      <c r="AA154" s="37">
        <f t="shared" si="441"/>
        <v>8.3087568607602691</v>
      </c>
      <c r="AB154" s="37">
        <f t="shared" si="442"/>
        <v>4.030689207714147</v>
      </c>
      <c r="AC154" s="37">
        <f t="shared" si="443"/>
        <v>3.5318725543773724</v>
      </c>
      <c r="AD154" s="37">
        <f t="shared" si="444"/>
        <v>2.7995390094519763</v>
      </c>
      <c r="AE154" s="37">
        <f t="shared" si="445"/>
        <v>2.8318783999901029</v>
      </c>
      <c r="AF154" s="37">
        <f t="shared" si="446"/>
        <v>8.0515778123857444</v>
      </c>
      <c r="AG154" s="37">
        <f t="shared" si="447"/>
        <v>4.4225708242756383</v>
      </c>
      <c r="AH154" s="37">
        <f t="shared" si="448"/>
        <v>4.1833154501071306</v>
      </c>
      <c r="AI154" s="37">
        <f t="shared" si="449"/>
        <v>5.9753905140457704</v>
      </c>
      <c r="AJ154" s="37">
        <f t="shared" si="450"/>
        <v>3.0824562662107695</v>
      </c>
      <c r="AK154" s="37">
        <f t="shared" si="451"/>
        <v>4.1330006438253122</v>
      </c>
      <c r="AL154" s="37">
        <f t="shared" si="452"/>
        <v>1.006889509481951</v>
      </c>
      <c r="AM154" s="37">
        <f t="shared" si="453"/>
        <v>3.3516396864240221</v>
      </c>
      <c r="AN154" s="37">
        <f t="shared" si="454"/>
        <v>4.0721970863275345</v>
      </c>
      <c r="AO154" s="37">
        <f t="shared" si="455"/>
        <v>3.6323063347221733</v>
      </c>
      <c r="AP154" s="34"/>
      <c r="AQ154" s="34"/>
      <c r="AR154" s="74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M154" s="74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</row>
    <row r="155" spans="1:84" s="76" customFormat="1" ht="21" x14ac:dyDescent="0.45">
      <c r="A155" s="38">
        <v>45717</v>
      </c>
      <c r="B155" s="39">
        <v>144.12134845307014</v>
      </c>
      <c r="C155" s="39">
        <v>61.579355588792026</v>
      </c>
      <c r="D155" s="39">
        <v>152.57722364242022</v>
      </c>
      <c r="E155" s="39">
        <v>158.4480836634315</v>
      </c>
      <c r="F155" s="39">
        <v>162.63271646950074</v>
      </c>
      <c r="G155" s="39">
        <v>147.253093244681</v>
      </c>
      <c r="H155" s="39">
        <v>145.90526522686901</v>
      </c>
      <c r="I155" s="39">
        <v>171.52411242940516</v>
      </c>
      <c r="J155" s="39">
        <v>152.73309179643036</v>
      </c>
      <c r="K155" s="39">
        <v>218.16035794988758</v>
      </c>
      <c r="L155" s="39">
        <v>159.73163976749606</v>
      </c>
      <c r="M155" s="39">
        <v>151.44980898487702</v>
      </c>
      <c r="N155" s="39">
        <v>155.32655786692104</v>
      </c>
      <c r="O155" s="39">
        <v>139.12879835749811</v>
      </c>
      <c r="P155" s="39">
        <v>148.12531755788143</v>
      </c>
      <c r="Q155" s="39">
        <v>179.59512926487503</v>
      </c>
      <c r="R155" s="39">
        <v>130.3106333245058</v>
      </c>
      <c r="S155" s="39">
        <v>167.32503044824284</v>
      </c>
      <c r="T155" s="39">
        <v>153.83914517997255</v>
      </c>
      <c r="U155" s="34"/>
      <c r="V155" s="38">
        <v>45717</v>
      </c>
      <c r="W155" s="39">
        <f t="shared" si="437"/>
        <v>0.31972471771372568</v>
      </c>
      <c r="X155" s="39">
        <f t="shared" si="438"/>
        <v>8.9526905856743184</v>
      </c>
      <c r="Y155" s="39">
        <f t="shared" si="439"/>
        <v>4.3294431025646674</v>
      </c>
      <c r="Z155" s="39">
        <f t="shared" si="440"/>
        <v>9.9471619515253167</v>
      </c>
      <c r="AA155" s="39">
        <f t="shared" si="441"/>
        <v>7.5408693700243106</v>
      </c>
      <c r="AB155" s="39">
        <f t="shared" si="442"/>
        <v>3.406810951802413</v>
      </c>
      <c r="AC155" s="39">
        <f t="shared" si="443"/>
        <v>5.5207775462475581</v>
      </c>
      <c r="AD155" s="39">
        <f t="shared" si="444"/>
        <v>1.7827670370079716</v>
      </c>
      <c r="AE155" s="39">
        <f t="shared" si="445"/>
        <v>7.4346257944566219</v>
      </c>
      <c r="AF155" s="39">
        <f t="shared" si="446"/>
        <v>5.2476037804096052</v>
      </c>
      <c r="AG155" s="39">
        <f t="shared" si="447"/>
        <v>4.3918862419531308</v>
      </c>
      <c r="AH155" s="39">
        <f t="shared" si="448"/>
        <v>8.2237560874687006</v>
      </c>
      <c r="AI155" s="39">
        <f t="shared" si="449"/>
        <v>4.8710370802914582</v>
      </c>
      <c r="AJ155" s="39">
        <f t="shared" si="450"/>
        <v>3.4057637086615955</v>
      </c>
      <c r="AK155" s="39">
        <f t="shared" si="451"/>
        <v>3.0818802155552021</v>
      </c>
      <c r="AL155" s="39">
        <f t="shared" si="452"/>
        <v>7.2860400787919275</v>
      </c>
      <c r="AM155" s="39">
        <f t="shared" si="453"/>
        <v>2.628350903825563</v>
      </c>
      <c r="AN155" s="39">
        <f t="shared" si="454"/>
        <v>3.1454615874829415</v>
      </c>
      <c r="AO155" s="39">
        <f t="shared" si="455"/>
        <v>4.1020497261466033</v>
      </c>
      <c r="AP155" s="34"/>
      <c r="AQ155" s="34"/>
      <c r="AR155" s="74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M155" s="74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</row>
    <row r="156" spans="1:84" s="76" customFormat="1" ht="21" hidden="1" x14ac:dyDescent="0.45">
      <c r="A156" s="36">
        <v>45748</v>
      </c>
      <c r="B156" s="37">
        <v>130.92586152597087</v>
      </c>
      <c r="C156" s="37">
        <v>66.268443183588275</v>
      </c>
      <c r="D156" s="37">
        <v>149.04508864788707</v>
      </c>
      <c r="E156" s="37">
        <v>144.03207498698117</v>
      </c>
      <c r="F156" s="37">
        <v>152.63948799575155</v>
      </c>
      <c r="G156" s="37">
        <v>152.63346214266591</v>
      </c>
      <c r="H156" s="37">
        <v>132.76648893962636</v>
      </c>
      <c r="I156" s="37">
        <v>178.94013796632925</v>
      </c>
      <c r="J156" s="37">
        <v>150.41593496521338</v>
      </c>
      <c r="K156" s="37">
        <v>230.11006916754667</v>
      </c>
      <c r="L156" s="37">
        <v>160.9582033119359</v>
      </c>
      <c r="M156" s="37">
        <v>152.39402864578108</v>
      </c>
      <c r="N156" s="37">
        <v>156.04390214051054</v>
      </c>
      <c r="O156" s="37">
        <v>139.74657735028683</v>
      </c>
      <c r="P156" s="37">
        <v>127.74733662851811</v>
      </c>
      <c r="Q156" s="37">
        <v>177.15120259779181</v>
      </c>
      <c r="R156" s="37">
        <v>129.0491334743306</v>
      </c>
      <c r="S156" s="37">
        <v>175.54967627680418</v>
      </c>
      <c r="T156" s="37">
        <v>151.74068015117868</v>
      </c>
      <c r="U156" s="34"/>
      <c r="V156" s="36">
        <v>45748</v>
      </c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4"/>
      <c r="AQ156" s="34"/>
      <c r="AR156" s="74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M156" s="74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</row>
    <row r="157" spans="1:84" s="76" customFormat="1" ht="21" hidden="1" x14ac:dyDescent="0.45">
      <c r="A157" s="36">
        <v>45778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4"/>
      <c r="V157" s="36">
        <v>45778</v>
      </c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4"/>
      <c r="AQ157" s="34"/>
      <c r="AR157" s="74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M157" s="74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</row>
    <row r="158" spans="1:84" s="76" customFormat="1" ht="21" hidden="1" x14ac:dyDescent="0.45">
      <c r="A158" s="36">
        <v>45809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4"/>
      <c r="V158" s="36">
        <v>45809</v>
      </c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4"/>
      <c r="AQ158" s="34"/>
      <c r="AR158" s="74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M158" s="74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</row>
    <row r="159" spans="1:84" s="76" customFormat="1" ht="21" hidden="1" x14ac:dyDescent="0.45">
      <c r="A159" s="36">
        <v>45839</v>
      </c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4"/>
      <c r="V159" s="36">
        <v>45839</v>
      </c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4"/>
      <c r="AQ159" s="34"/>
      <c r="AR159" s="74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M159" s="74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5"/>
      <c r="CD159" s="75"/>
      <c r="CE159" s="75"/>
      <c r="CF159" s="75"/>
    </row>
    <row r="160" spans="1:84" s="76" customFormat="1" ht="21" hidden="1" x14ac:dyDescent="0.45">
      <c r="A160" s="36">
        <v>45870</v>
      </c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4"/>
      <c r="V160" s="36">
        <v>45870</v>
      </c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4"/>
      <c r="AQ160" s="34"/>
      <c r="AR160" s="74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M160" s="74"/>
      <c r="BN160" s="75"/>
      <c r="BO160" s="75"/>
      <c r="BP160" s="75"/>
      <c r="BQ160" s="75"/>
      <c r="BR160" s="75"/>
      <c r="BS160" s="75"/>
      <c r="BT160" s="75"/>
      <c r="BU160" s="75"/>
      <c r="BV160" s="75"/>
      <c r="BW160" s="75"/>
      <c r="BX160" s="75"/>
      <c r="BY160" s="75"/>
      <c r="BZ160" s="75"/>
      <c r="CA160" s="75"/>
      <c r="CB160" s="75"/>
      <c r="CC160" s="75"/>
      <c r="CD160" s="75"/>
      <c r="CE160" s="75"/>
      <c r="CF160" s="75"/>
    </row>
    <row r="161" spans="1:84" s="76" customFormat="1" ht="21" hidden="1" x14ac:dyDescent="0.45">
      <c r="A161" s="36">
        <v>45901</v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4"/>
      <c r="V161" s="36">
        <v>45901</v>
      </c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4"/>
      <c r="AQ161" s="34"/>
      <c r="AR161" s="74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M161" s="74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5"/>
      <c r="CD161" s="75"/>
      <c r="CE161" s="75"/>
      <c r="CF161" s="75"/>
    </row>
    <row r="162" spans="1:84" s="76" customFormat="1" ht="21" hidden="1" x14ac:dyDescent="0.45">
      <c r="A162" s="36">
        <v>45931</v>
      </c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4"/>
      <c r="V162" s="36">
        <v>45931</v>
      </c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4"/>
      <c r="AQ162" s="34"/>
      <c r="AR162" s="74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M162" s="74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</row>
    <row r="163" spans="1:84" s="76" customFormat="1" ht="21" hidden="1" x14ac:dyDescent="0.45">
      <c r="A163" s="36">
        <v>45962</v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4"/>
      <c r="V163" s="36">
        <v>45962</v>
      </c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4"/>
      <c r="AQ163" s="34"/>
      <c r="AR163" s="74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M163" s="74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</row>
    <row r="164" spans="1:84" s="76" customFormat="1" ht="21" hidden="1" x14ac:dyDescent="0.45">
      <c r="A164" s="38">
        <v>45992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4"/>
      <c r="V164" s="38">
        <v>45992</v>
      </c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4"/>
      <c r="AQ164" s="34"/>
      <c r="AR164" s="74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M164" s="74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  <c r="CB164" s="75"/>
      <c r="CC164" s="75"/>
      <c r="CD164" s="75"/>
      <c r="CE164" s="75"/>
      <c r="CF164" s="75"/>
    </row>
    <row r="165" spans="1:84" s="76" customFormat="1" ht="21" hidden="1" x14ac:dyDescent="0.45">
      <c r="A165" s="40">
        <v>46023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34"/>
      <c r="V165" s="40">
        <v>46023</v>
      </c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34"/>
      <c r="AQ165" s="34"/>
      <c r="AR165" s="74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M165" s="74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</row>
    <row r="166" spans="1:84" s="76" customFormat="1" ht="21" hidden="1" x14ac:dyDescent="0.45">
      <c r="A166" s="42">
        <v>46054</v>
      </c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34"/>
      <c r="V166" s="42">
        <v>46054</v>
      </c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34"/>
      <c r="AQ166" s="34"/>
      <c r="AR166" s="74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M166" s="74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</row>
    <row r="167" spans="1:84" s="76" customFormat="1" ht="21" hidden="1" x14ac:dyDescent="0.45">
      <c r="A167" s="42">
        <v>46082</v>
      </c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34"/>
      <c r="V167" s="42">
        <v>46082</v>
      </c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34"/>
      <c r="AQ167" s="34"/>
      <c r="AR167" s="74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M167" s="74"/>
      <c r="BN167" s="75"/>
      <c r="BO167" s="75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</row>
    <row r="168" spans="1:84" s="76" customFormat="1" ht="21" hidden="1" x14ac:dyDescent="0.45">
      <c r="A168" s="42">
        <v>46113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34"/>
      <c r="V168" s="42">
        <v>46113</v>
      </c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34"/>
      <c r="AQ168" s="34"/>
      <c r="AR168" s="74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M168" s="74"/>
      <c r="BN168" s="75"/>
      <c r="BO168" s="75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  <c r="CB168" s="75"/>
      <c r="CC168" s="75"/>
      <c r="CD168" s="75"/>
      <c r="CE168" s="75"/>
      <c r="CF168" s="75"/>
    </row>
    <row r="169" spans="1:84" s="76" customFormat="1" ht="21" hidden="1" x14ac:dyDescent="0.45">
      <c r="A169" s="42">
        <v>46143</v>
      </c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34"/>
      <c r="V169" s="42">
        <v>46143</v>
      </c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34"/>
      <c r="AQ169" s="34"/>
      <c r="AR169" s="74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M169" s="74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</row>
    <row r="170" spans="1:84" s="76" customFormat="1" ht="21" hidden="1" x14ac:dyDescent="0.45">
      <c r="A170" s="42">
        <v>46174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34"/>
      <c r="V170" s="42">
        <v>46174</v>
      </c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34"/>
      <c r="AQ170" s="34"/>
      <c r="AR170" s="74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M170" s="74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</row>
    <row r="171" spans="1:84" s="76" customFormat="1" ht="21" hidden="1" x14ac:dyDescent="0.45">
      <c r="A171" s="42">
        <v>46204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34"/>
      <c r="V171" s="42">
        <v>46204</v>
      </c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34"/>
      <c r="AQ171" s="34"/>
      <c r="AR171" s="74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M171" s="74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</row>
    <row r="172" spans="1:84" s="76" customFormat="1" ht="21" hidden="1" x14ac:dyDescent="0.45">
      <c r="A172" s="42">
        <v>46235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34"/>
      <c r="V172" s="42">
        <v>46235</v>
      </c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34"/>
      <c r="AQ172" s="34"/>
      <c r="AR172" s="74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M172" s="74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</row>
    <row r="173" spans="1:84" s="76" customFormat="1" ht="21" hidden="1" x14ac:dyDescent="0.45">
      <c r="A173" s="42">
        <v>46266</v>
      </c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34"/>
      <c r="V173" s="42">
        <v>46266</v>
      </c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34"/>
      <c r="AQ173" s="34"/>
      <c r="AR173" s="74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M173" s="74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</row>
    <row r="174" spans="1:84" s="76" customFormat="1" ht="21" hidden="1" x14ac:dyDescent="0.45">
      <c r="A174" s="42">
        <v>46296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34"/>
      <c r="V174" s="42">
        <v>46296</v>
      </c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34"/>
      <c r="AQ174" s="34"/>
      <c r="AR174" s="74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M174" s="74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5"/>
      <c r="CD174" s="75"/>
      <c r="CE174" s="75"/>
      <c r="CF174" s="75"/>
    </row>
    <row r="175" spans="1:84" s="76" customFormat="1" ht="21" hidden="1" x14ac:dyDescent="0.45">
      <c r="A175" s="42">
        <v>46327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34"/>
      <c r="V175" s="42">
        <v>46327</v>
      </c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34"/>
      <c r="AQ175" s="34"/>
      <c r="AR175" s="74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M175" s="74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</row>
    <row r="176" spans="1:84" s="76" customFormat="1" ht="21" hidden="1" x14ac:dyDescent="0.45">
      <c r="A176" s="44">
        <v>46357</v>
      </c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34"/>
      <c r="V176" s="44">
        <v>46357</v>
      </c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34"/>
      <c r="AQ176" s="34"/>
      <c r="AR176" s="74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M176" s="74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</row>
    <row r="177" spans="1:84" s="76" customFormat="1" ht="21" hidden="1" x14ac:dyDescent="0.45">
      <c r="A177" s="46">
        <v>46388</v>
      </c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34"/>
      <c r="V177" s="46">
        <v>46388</v>
      </c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34"/>
      <c r="AQ177" s="34"/>
      <c r="AR177" s="74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M177" s="74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5"/>
      <c r="CD177" s="75"/>
      <c r="CE177" s="75"/>
      <c r="CF177" s="75"/>
    </row>
    <row r="178" spans="1:84" s="76" customFormat="1" ht="21" hidden="1" x14ac:dyDescent="0.45">
      <c r="A178" s="36">
        <v>46419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4"/>
      <c r="V178" s="36">
        <v>46419</v>
      </c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4"/>
      <c r="AQ178" s="34"/>
      <c r="AR178" s="74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M178" s="74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</row>
    <row r="179" spans="1:84" s="76" customFormat="1" ht="21" hidden="1" x14ac:dyDescent="0.45">
      <c r="A179" s="36">
        <v>46447</v>
      </c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4"/>
      <c r="V179" s="36">
        <v>46447</v>
      </c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4"/>
      <c r="AQ179" s="34"/>
      <c r="AR179" s="74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M179" s="74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  <c r="CB179" s="75"/>
      <c r="CC179" s="75"/>
      <c r="CD179" s="75"/>
      <c r="CE179" s="75"/>
      <c r="CF179" s="75"/>
    </row>
    <row r="180" spans="1:84" s="76" customFormat="1" ht="21" hidden="1" x14ac:dyDescent="0.45">
      <c r="A180" s="36">
        <v>46478</v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4"/>
      <c r="V180" s="36">
        <v>46478</v>
      </c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4"/>
      <c r="AQ180" s="34"/>
      <c r="AR180" s="74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M180" s="74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5"/>
      <c r="CD180" s="75"/>
      <c r="CE180" s="75"/>
      <c r="CF180" s="75"/>
    </row>
    <row r="181" spans="1:84" s="76" customFormat="1" ht="21" hidden="1" x14ac:dyDescent="0.45">
      <c r="A181" s="36">
        <v>46508</v>
      </c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4"/>
      <c r="V181" s="36">
        <v>46508</v>
      </c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4"/>
      <c r="AQ181" s="34"/>
      <c r="AR181" s="74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M181" s="74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  <c r="CB181" s="75"/>
      <c r="CC181" s="75"/>
      <c r="CD181" s="75"/>
      <c r="CE181" s="75"/>
      <c r="CF181" s="75"/>
    </row>
    <row r="182" spans="1:84" s="76" customFormat="1" ht="21" hidden="1" x14ac:dyDescent="0.45">
      <c r="A182" s="36">
        <v>46539</v>
      </c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4"/>
      <c r="V182" s="36">
        <v>46539</v>
      </c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4"/>
      <c r="AQ182" s="34"/>
      <c r="AR182" s="74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M182" s="74"/>
      <c r="BN182" s="75"/>
      <c r="BO182" s="75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  <c r="CB182" s="75"/>
      <c r="CC182" s="75"/>
      <c r="CD182" s="75"/>
      <c r="CE182" s="75"/>
      <c r="CF182" s="75"/>
    </row>
    <row r="183" spans="1:84" s="76" customFormat="1" ht="21" hidden="1" x14ac:dyDescent="0.45">
      <c r="A183" s="36">
        <v>46569</v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4"/>
      <c r="V183" s="36">
        <v>46569</v>
      </c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4"/>
      <c r="AQ183" s="34"/>
      <c r="AR183" s="74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M183" s="74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5"/>
      <c r="CD183" s="75"/>
      <c r="CE183" s="75"/>
      <c r="CF183" s="75"/>
    </row>
    <row r="184" spans="1:84" s="76" customFormat="1" ht="21" hidden="1" x14ac:dyDescent="0.45">
      <c r="A184" s="36">
        <v>46600</v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4"/>
      <c r="V184" s="36">
        <v>46600</v>
      </c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4"/>
      <c r="AQ184" s="34"/>
      <c r="AR184" s="74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M184" s="74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5"/>
      <c r="CD184" s="75"/>
      <c r="CE184" s="75"/>
      <c r="CF184" s="75"/>
    </row>
    <row r="185" spans="1:84" s="76" customFormat="1" ht="21" hidden="1" x14ac:dyDescent="0.45">
      <c r="A185" s="36">
        <v>46631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4"/>
      <c r="V185" s="36">
        <v>46631</v>
      </c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4"/>
      <c r="AQ185" s="34"/>
      <c r="AR185" s="74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M185" s="74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5"/>
      <c r="CD185" s="75"/>
      <c r="CE185" s="75"/>
      <c r="CF185" s="75"/>
    </row>
    <row r="186" spans="1:84" s="76" customFormat="1" ht="21" hidden="1" x14ac:dyDescent="0.45">
      <c r="A186" s="36">
        <v>46661</v>
      </c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4"/>
      <c r="V186" s="36">
        <v>46661</v>
      </c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4"/>
      <c r="AQ186" s="34"/>
      <c r="AR186" s="74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M186" s="74"/>
      <c r="BN186" s="75"/>
      <c r="BO186" s="75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  <c r="CB186" s="75"/>
      <c r="CC186" s="75"/>
      <c r="CD186" s="75"/>
      <c r="CE186" s="75"/>
      <c r="CF186" s="75"/>
    </row>
    <row r="187" spans="1:84" s="76" customFormat="1" ht="21" hidden="1" x14ac:dyDescent="0.45">
      <c r="A187" s="36">
        <v>46692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4"/>
      <c r="V187" s="36">
        <v>46692</v>
      </c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4"/>
      <c r="AQ187" s="34"/>
      <c r="AR187" s="74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M187" s="74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5"/>
      <c r="CD187" s="75"/>
      <c r="CE187" s="75"/>
      <c r="CF187" s="75"/>
    </row>
    <row r="188" spans="1:84" s="76" customFormat="1" ht="21" hidden="1" x14ac:dyDescent="0.45">
      <c r="A188" s="38">
        <v>46722</v>
      </c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4"/>
      <c r="V188" s="38">
        <v>46722</v>
      </c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4"/>
      <c r="AQ188" s="34"/>
      <c r="AR188" s="74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M188" s="74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5"/>
      <c r="CC188" s="75"/>
      <c r="CD188" s="75"/>
      <c r="CE188" s="75"/>
      <c r="CF188" s="75"/>
    </row>
    <row r="189" spans="1:84" s="76" customFormat="1" ht="21" hidden="1" x14ac:dyDescent="0.45">
      <c r="A189" s="40">
        <v>46753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34"/>
      <c r="V189" s="40">
        <v>46753</v>
      </c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34"/>
      <c r="AQ189" s="34"/>
      <c r="AR189" s="74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M189" s="74"/>
      <c r="BN189" s="75"/>
      <c r="BO189" s="75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  <c r="CB189" s="75"/>
      <c r="CC189" s="75"/>
      <c r="CD189" s="75"/>
      <c r="CE189" s="75"/>
      <c r="CF189" s="75"/>
    </row>
    <row r="190" spans="1:84" s="76" customFormat="1" ht="21" hidden="1" x14ac:dyDescent="0.45">
      <c r="A190" s="42">
        <v>46784</v>
      </c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34"/>
      <c r="V190" s="42">
        <v>46784</v>
      </c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34"/>
      <c r="AQ190" s="34"/>
      <c r="AR190" s="74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M190" s="74"/>
      <c r="BN190" s="75"/>
      <c r="BO190" s="75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  <c r="CB190" s="75"/>
      <c r="CC190" s="75"/>
      <c r="CD190" s="75"/>
      <c r="CE190" s="75"/>
      <c r="CF190" s="75"/>
    </row>
    <row r="191" spans="1:84" s="76" customFormat="1" ht="21" hidden="1" x14ac:dyDescent="0.45">
      <c r="A191" s="42">
        <v>46813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34"/>
      <c r="V191" s="42">
        <v>46813</v>
      </c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34"/>
      <c r="AQ191" s="34"/>
      <c r="AR191" s="74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M191" s="74"/>
      <c r="BN191" s="75"/>
      <c r="BO191" s="75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  <c r="CB191" s="75"/>
      <c r="CC191" s="75"/>
      <c r="CD191" s="75"/>
      <c r="CE191" s="75"/>
      <c r="CF191" s="75"/>
    </row>
    <row r="192" spans="1:84" s="76" customFormat="1" ht="21" hidden="1" x14ac:dyDescent="0.45">
      <c r="A192" s="42">
        <v>46844</v>
      </c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34"/>
      <c r="V192" s="42">
        <v>46844</v>
      </c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34"/>
      <c r="AQ192" s="34"/>
      <c r="AR192" s="74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M192" s="74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5"/>
      <c r="CD192" s="75"/>
      <c r="CE192" s="75"/>
      <c r="CF192" s="75"/>
    </row>
    <row r="193" spans="1:84" s="76" customFormat="1" ht="21" hidden="1" x14ac:dyDescent="0.45">
      <c r="A193" s="42">
        <v>46874</v>
      </c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34"/>
      <c r="V193" s="42">
        <v>46874</v>
      </c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34"/>
      <c r="AQ193" s="34"/>
      <c r="AR193" s="74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M193" s="74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</row>
    <row r="194" spans="1:84" s="76" customFormat="1" ht="21" hidden="1" x14ac:dyDescent="0.45">
      <c r="A194" s="42">
        <v>46905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34"/>
      <c r="V194" s="42">
        <v>46905</v>
      </c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34"/>
      <c r="AQ194" s="34"/>
      <c r="AR194" s="74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M194" s="74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</row>
    <row r="195" spans="1:84" s="76" customFormat="1" ht="21" hidden="1" x14ac:dyDescent="0.45">
      <c r="A195" s="42">
        <v>46935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34"/>
      <c r="V195" s="42">
        <v>46935</v>
      </c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34"/>
      <c r="AQ195" s="34"/>
      <c r="AR195" s="74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M195" s="74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</row>
    <row r="196" spans="1:84" s="76" customFormat="1" ht="21" hidden="1" x14ac:dyDescent="0.45">
      <c r="A196" s="42">
        <v>46966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34"/>
      <c r="V196" s="42">
        <v>46966</v>
      </c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34"/>
      <c r="AQ196" s="34"/>
      <c r="AR196" s="74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M196" s="74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</row>
    <row r="197" spans="1:84" s="76" customFormat="1" ht="21" hidden="1" x14ac:dyDescent="0.45">
      <c r="A197" s="42">
        <v>46997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34"/>
      <c r="V197" s="42">
        <v>46997</v>
      </c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34"/>
      <c r="AQ197" s="34"/>
      <c r="AR197" s="74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M197" s="74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</row>
    <row r="198" spans="1:84" s="76" customFormat="1" ht="21" hidden="1" x14ac:dyDescent="0.45">
      <c r="A198" s="42">
        <v>47027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34"/>
      <c r="V198" s="42">
        <v>47027</v>
      </c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34"/>
      <c r="AQ198" s="34"/>
      <c r="AR198" s="74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M198" s="74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</row>
    <row r="199" spans="1:84" s="76" customFormat="1" ht="21" hidden="1" x14ac:dyDescent="0.45">
      <c r="A199" s="42">
        <v>47058</v>
      </c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34"/>
      <c r="V199" s="42">
        <v>47058</v>
      </c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34"/>
      <c r="AQ199" s="34"/>
      <c r="AR199" s="74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M199" s="74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5"/>
      <c r="CD199" s="75"/>
      <c r="CE199" s="75"/>
      <c r="CF199" s="75"/>
    </row>
    <row r="200" spans="1:84" s="76" customFormat="1" ht="21" hidden="1" x14ac:dyDescent="0.45">
      <c r="A200" s="44">
        <v>47088</v>
      </c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34"/>
      <c r="V200" s="44">
        <v>47088</v>
      </c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34"/>
      <c r="AQ200" s="34"/>
      <c r="AR200" s="74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M200" s="74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5"/>
      <c r="CD200" s="75"/>
      <c r="CE200" s="75"/>
      <c r="CF200" s="75"/>
    </row>
    <row r="201" spans="1:84" s="76" customFormat="1" ht="21" hidden="1" x14ac:dyDescent="0.45">
      <c r="A201" s="46">
        <v>47119</v>
      </c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34"/>
      <c r="V201" s="46">
        <v>47119</v>
      </c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34"/>
      <c r="AQ201" s="34"/>
      <c r="AR201" s="74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M201" s="74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</row>
    <row r="202" spans="1:84" s="76" customFormat="1" ht="21" hidden="1" x14ac:dyDescent="0.45">
      <c r="A202" s="36">
        <v>47150</v>
      </c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4"/>
      <c r="V202" s="36">
        <v>47150</v>
      </c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4"/>
      <c r="AQ202" s="34"/>
      <c r="AR202" s="74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M202" s="74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5"/>
      <c r="CD202" s="75"/>
      <c r="CE202" s="75"/>
      <c r="CF202" s="75"/>
    </row>
    <row r="203" spans="1:84" s="76" customFormat="1" ht="21" hidden="1" x14ac:dyDescent="0.45">
      <c r="A203" s="36">
        <v>47178</v>
      </c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4"/>
      <c r="V203" s="36">
        <v>47178</v>
      </c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4"/>
      <c r="AQ203" s="34"/>
      <c r="AR203" s="74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M203" s="74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5"/>
      <c r="CD203" s="75"/>
      <c r="CE203" s="75"/>
      <c r="CF203" s="75"/>
    </row>
    <row r="204" spans="1:84" s="76" customFormat="1" ht="21" hidden="1" x14ac:dyDescent="0.45">
      <c r="A204" s="36">
        <v>47209</v>
      </c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4"/>
      <c r="V204" s="36">
        <v>47209</v>
      </c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4"/>
      <c r="AQ204" s="34"/>
      <c r="AR204" s="74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M204" s="74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</row>
    <row r="205" spans="1:84" s="76" customFormat="1" ht="21" hidden="1" x14ac:dyDescent="0.45">
      <c r="A205" s="36">
        <v>47239</v>
      </c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4"/>
      <c r="V205" s="36">
        <v>47239</v>
      </c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4"/>
      <c r="AQ205" s="34"/>
      <c r="AR205" s="74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M205" s="74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5"/>
      <c r="CD205" s="75"/>
      <c r="CE205" s="75"/>
      <c r="CF205" s="75"/>
    </row>
    <row r="206" spans="1:84" s="76" customFormat="1" ht="21" hidden="1" x14ac:dyDescent="0.45">
      <c r="A206" s="36">
        <v>47270</v>
      </c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4"/>
      <c r="V206" s="36">
        <v>47270</v>
      </c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4"/>
      <c r="AQ206" s="34"/>
      <c r="AR206" s="74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M206" s="74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5"/>
      <c r="CD206" s="75"/>
      <c r="CE206" s="75"/>
      <c r="CF206" s="75"/>
    </row>
    <row r="207" spans="1:84" s="76" customFormat="1" ht="21" hidden="1" x14ac:dyDescent="0.45">
      <c r="A207" s="36">
        <v>47300</v>
      </c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4"/>
      <c r="V207" s="36">
        <v>47300</v>
      </c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4"/>
      <c r="AQ207" s="34"/>
      <c r="AR207" s="74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M207" s="74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5"/>
      <c r="CD207" s="75"/>
      <c r="CE207" s="75"/>
      <c r="CF207" s="75"/>
    </row>
    <row r="208" spans="1:84" s="76" customFormat="1" ht="21" hidden="1" x14ac:dyDescent="0.45">
      <c r="A208" s="36">
        <v>47331</v>
      </c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4"/>
      <c r="V208" s="36">
        <v>47331</v>
      </c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4"/>
      <c r="AQ208" s="34"/>
      <c r="AR208" s="74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M208" s="74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</row>
    <row r="209" spans="1:84" s="76" customFormat="1" ht="21" hidden="1" x14ac:dyDescent="0.45">
      <c r="A209" s="36">
        <v>47362</v>
      </c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4"/>
      <c r="V209" s="36">
        <v>47362</v>
      </c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4"/>
      <c r="AQ209" s="34"/>
      <c r="AR209" s="74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M209" s="74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</row>
    <row r="210" spans="1:84" s="76" customFormat="1" ht="21" hidden="1" x14ac:dyDescent="0.45">
      <c r="A210" s="36">
        <v>47392</v>
      </c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4"/>
      <c r="V210" s="36">
        <v>47392</v>
      </c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4"/>
      <c r="AQ210" s="34"/>
      <c r="AR210" s="74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M210" s="74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5"/>
      <c r="CD210" s="75"/>
      <c r="CE210" s="75"/>
      <c r="CF210" s="75"/>
    </row>
    <row r="211" spans="1:84" s="76" customFormat="1" ht="21" hidden="1" x14ac:dyDescent="0.45">
      <c r="A211" s="36">
        <v>47423</v>
      </c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4"/>
      <c r="V211" s="36">
        <v>47423</v>
      </c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4"/>
      <c r="AQ211" s="34"/>
      <c r="AR211" s="74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M211" s="74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</row>
    <row r="212" spans="1:84" s="76" customFormat="1" ht="21" hidden="1" x14ac:dyDescent="0.45">
      <c r="A212" s="38">
        <v>47453</v>
      </c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4"/>
      <c r="V212" s="38">
        <v>47453</v>
      </c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4"/>
      <c r="AQ212" s="34"/>
      <c r="AR212" s="74"/>
      <c r="AS212" s="75"/>
      <c r="AT212" s="75"/>
      <c r="AU212" s="75"/>
      <c r="AV212" s="75"/>
      <c r="AW212" s="75"/>
      <c r="AX212" s="75"/>
      <c r="AY212" s="75"/>
      <c r="AZ212" s="75"/>
      <c r="BA212" s="75"/>
      <c r="BB212" s="75"/>
      <c r="BC212" s="75"/>
      <c r="BD212" s="75"/>
      <c r="BE212" s="75"/>
      <c r="BF212" s="75"/>
      <c r="BG212" s="75"/>
      <c r="BH212" s="75"/>
      <c r="BI212" s="75"/>
      <c r="BJ212" s="75"/>
      <c r="BK212" s="75"/>
      <c r="BM212" s="74"/>
      <c r="BN212" s="75"/>
      <c r="BO212" s="75"/>
      <c r="BP212" s="75"/>
      <c r="BQ212" s="75"/>
      <c r="BR212" s="75"/>
      <c r="BS212" s="75"/>
      <c r="BT212" s="75"/>
      <c r="BU212" s="75"/>
      <c r="BV212" s="75"/>
      <c r="BW212" s="75"/>
      <c r="BX212" s="75"/>
      <c r="BY212" s="75"/>
      <c r="BZ212" s="75"/>
      <c r="CA212" s="75"/>
      <c r="CB212" s="75"/>
      <c r="CC212" s="75"/>
      <c r="CD212" s="75"/>
      <c r="CE212" s="75"/>
      <c r="CF212" s="75"/>
    </row>
    <row r="213" spans="1:84" s="76" customFormat="1" ht="21" hidden="1" x14ac:dyDescent="0.45">
      <c r="A213" s="40">
        <v>47484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34"/>
      <c r="V213" s="40">
        <v>47484</v>
      </c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34"/>
      <c r="AQ213" s="34"/>
      <c r="AR213" s="74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M213" s="74"/>
      <c r="BN213" s="75"/>
      <c r="BO213" s="75"/>
      <c r="BP213" s="75"/>
      <c r="BQ213" s="75"/>
      <c r="BR213" s="75"/>
      <c r="BS213" s="75"/>
      <c r="BT213" s="75"/>
      <c r="BU213" s="75"/>
      <c r="BV213" s="75"/>
      <c r="BW213" s="75"/>
      <c r="BX213" s="75"/>
      <c r="BY213" s="75"/>
      <c r="BZ213" s="75"/>
      <c r="CA213" s="75"/>
      <c r="CB213" s="75"/>
      <c r="CC213" s="75"/>
      <c r="CD213" s="75"/>
      <c r="CE213" s="75"/>
      <c r="CF213" s="75"/>
    </row>
    <row r="214" spans="1:84" s="76" customFormat="1" ht="21" hidden="1" x14ac:dyDescent="0.45">
      <c r="A214" s="42">
        <v>47515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34"/>
      <c r="V214" s="42">
        <v>47515</v>
      </c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34"/>
      <c r="AQ214" s="34"/>
      <c r="AR214" s="74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M214" s="74"/>
      <c r="BN214" s="75"/>
      <c r="BO214" s="75"/>
      <c r="BP214" s="75"/>
      <c r="BQ214" s="75"/>
      <c r="BR214" s="75"/>
      <c r="BS214" s="75"/>
      <c r="BT214" s="75"/>
      <c r="BU214" s="75"/>
      <c r="BV214" s="75"/>
      <c r="BW214" s="75"/>
      <c r="BX214" s="75"/>
      <c r="BY214" s="75"/>
      <c r="BZ214" s="75"/>
      <c r="CA214" s="75"/>
      <c r="CB214" s="75"/>
      <c r="CC214" s="75"/>
      <c r="CD214" s="75"/>
      <c r="CE214" s="75"/>
      <c r="CF214" s="75"/>
    </row>
    <row r="215" spans="1:84" s="76" customFormat="1" ht="21" hidden="1" x14ac:dyDescent="0.45">
      <c r="A215" s="42">
        <v>47543</v>
      </c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34"/>
      <c r="V215" s="42">
        <v>47543</v>
      </c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34"/>
      <c r="AQ215" s="34"/>
      <c r="AR215" s="74"/>
      <c r="AS215" s="75"/>
      <c r="AT215" s="75"/>
      <c r="AU215" s="75"/>
      <c r="AV215" s="75"/>
      <c r="AW215" s="75"/>
      <c r="AX215" s="75"/>
      <c r="AY215" s="75"/>
      <c r="AZ215" s="75"/>
      <c r="BA215" s="75"/>
      <c r="BB215" s="75"/>
      <c r="BC215" s="75"/>
      <c r="BD215" s="75"/>
      <c r="BE215" s="75"/>
      <c r="BF215" s="75"/>
      <c r="BG215" s="75"/>
      <c r="BH215" s="75"/>
      <c r="BI215" s="75"/>
      <c r="BJ215" s="75"/>
      <c r="BK215" s="75"/>
      <c r="BM215" s="74"/>
      <c r="BN215" s="75"/>
      <c r="BO215" s="75"/>
      <c r="BP215" s="75"/>
      <c r="BQ215" s="75"/>
      <c r="BR215" s="75"/>
      <c r="BS215" s="75"/>
      <c r="BT215" s="75"/>
      <c r="BU215" s="75"/>
      <c r="BV215" s="75"/>
      <c r="BW215" s="75"/>
      <c r="BX215" s="75"/>
      <c r="BY215" s="75"/>
      <c r="BZ215" s="75"/>
      <c r="CA215" s="75"/>
      <c r="CB215" s="75"/>
      <c r="CC215" s="75"/>
      <c r="CD215" s="75"/>
      <c r="CE215" s="75"/>
      <c r="CF215" s="75"/>
    </row>
    <row r="216" spans="1:84" s="76" customFormat="1" ht="21" hidden="1" x14ac:dyDescent="0.45">
      <c r="A216" s="42">
        <v>47574</v>
      </c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34"/>
      <c r="V216" s="42">
        <v>47574</v>
      </c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34"/>
      <c r="AQ216" s="34"/>
      <c r="AR216" s="74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75"/>
      <c r="BE216" s="75"/>
      <c r="BF216" s="75"/>
      <c r="BG216" s="75"/>
      <c r="BH216" s="75"/>
      <c r="BI216" s="75"/>
      <c r="BJ216" s="75"/>
      <c r="BK216" s="75"/>
      <c r="BM216" s="74"/>
      <c r="BN216" s="75"/>
      <c r="BO216" s="75"/>
      <c r="BP216" s="75"/>
      <c r="BQ216" s="75"/>
      <c r="BR216" s="75"/>
      <c r="BS216" s="75"/>
      <c r="BT216" s="75"/>
      <c r="BU216" s="75"/>
      <c r="BV216" s="75"/>
      <c r="BW216" s="75"/>
      <c r="BX216" s="75"/>
      <c r="BY216" s="75"/>
      <c r="BZ216" s="75"/>
      <c r="CA216" s="75"/>
      <c r="CB216" s="75"/>
      <c r="CC216" s="75"/>
      <c r="CD216" s="75"/>
      <c r="CE216" s="75"/>
      <c r="CF216" s="75"/>
    </row>
    <row r="217" spans="1:84" s="76" customFormat="1" ht="21" hidden="1" x14ac:dyDescent="0.45">
      <c r="A217" s="42">
        <v>47604</v>
      </c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34"/>
      <c r="V217" s="42">
        <v>47604</v>
      </c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34"/>
      <c r="AQ217" s="34"/>
      <c r="AR217" s="74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M217" s="74"/>
      <c r="BN217" s="75"/>
      <c r="BO217" s="75"/>
      <c r="BP217" s="75"/>
      <c r="BQ217" s="75"/>
      <c r="BR217" s="75"/>
      <c r="BS217" s="75"/>
      <c r="BT217" s="75"/>
      <c r="BU217" s="75"/>
      <c r="BV217" s="75"/>
      <c r="BW217" s="75"/>
      <c r="BX217" s="75"/>
      <c r="BY217" s="75"/>
      <c r="BZ217" s="75"/>
      <c r="CA217" s="75"/>
      <c r="CB217" s="75"/>
      <c r="CC217" s="75"/>
      <c r="CD217" s="75"/>
      <c r="CE217" s="75"/>
      <c r="CF217" s="75"/>
    </row>
    <row r="218" spans="1:84" s="76" customFormat="1" ht="21" hidden="1" x14ac:dyDescent="0.45">
      <c r="A218" s="42">
        <v>47635</v>
      </c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34"/>
      <c r="V218" s="42">
        <v>47635</v>
      </c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34"/>
      <c r="AQ218" s="34"/>
      <c r="AR218" s="74"/>
      <c r="AS218" s="75"/>
      <c r="AT218" s="75"/>
      <c r="AU218" s="75"/>
      <c r="AV218" s="75"/>
      <c r="AW218" s="75"/>
      <c r="AX218" s="75"/>
      <c r="AY218" s="75"/>
      <c r="AZ218" s="75"/>
      <c r="BA218" s="75"/>
      <c r="BB218" s="75"/>
      <c r="BC218" s="75"/>
      <c r="BD218" s="75"/>
      <c r="BE218" s="75"/>
      <c r="BF218" s="75"/>
      <c r="BG218" s="75"/>
      <c r="BH218" s="75"/>
      <c r="BI218" s="75"/>
      <c r="BJ218" s="75"/>
      <c r="BK218" s="75"/>
      <c r="BM218" s="74"/>
      <c r="BN218" s="75"/>
      <c r="BO218" s="75"/>
      <c r="BP218" s="75"/>
      <c r="BQ218" s="75"/>
      <c r="BR218" s="75"/>
      <c r="BS218" s="75"/>
      <c r="BT218" s="75"/>
      <c r="BU218" s="75"/>
      <c r="BV218" s="75"/>
      <c r="BW218" s="75"/>
      <c r="BX218" s="75"/>
      <c r="BY218" s="75"/>
      <c r="BZ218" s="75"/>
      <c r="CA218" s="75"/>
      <c r="CB218" s="75"/>
      <c r="CC218" s="75"/>
      <c r="CD218" s="75"/>
      <c r="CE218" s="75"/>
      <c r="CF218" s="75"/>
    </row>
    <row r="219" spans="1:84" s="76" customFormat="1" ht="21" hidden="1" x14ac:dyDescent="0.45">
      <c r="A219" s="42">
        <v>47665</v>
      </c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34"/>
      <c r="V219" s="42">
        <v>47665</v>
      </c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34"/>
      <c r="AQ219" s="34"/>
      <c r="AR219" s="74"/>
      <c r="AS219" s="75"/>
      <c r="AT219" s="75"/>
      <c r="AU219" s="75"/>
      <c r="AV219" s="75"/>
      <c r="AW219" s="75"/>
      <c r="AX219" s="75"/>
      <c r="AY219" s="75"/>
      <c r="AZ219" s="75"/>
      <c r="BA219" s="75"/>
      <c r="BB219" s="75"/>
      <c r="BC219" s="75"/>
      <c r="BD219" s="75"/>
      <c r="BE219" s="75"/>
      <c r="BF219" s="75"/>
      <c r="BG219" s="75"/>
      <c r="BH219" s="75"/>
      <c r="BI219" s="75"/>
      <c r="BJ219" s="75"/>
      <c r="BK219" s="75"/>
      <c r="BM219" s="74"/>
      <c r="BN219" s="75"/>
      <c r="BO219" s="75"/>
      <c r="BP219" s="75"/>
      <c r="BQ219" s="75"/>
      <c r="BR219" s="75"/>
      <c r="BS219" s="75"/>
      <c r="BT219" s="75"/>
      <c r="BU219" s="75"/>
      <c r="BV219" s="75"/>
      <c r="BW219" s="75"/>
      <c r="BX219" s="75"/>
      <c r="BY219" s="75"/>
      <c r="BZ219" s="75"/>
      <c r="CA219" s="75"/>
      <c r="CB219" s="75"/>
      <c r="CC219" s="75"/>
      <c r="CD219" s="75"/>
      <c r="CE219" s="75"/>
      <c r="CF219" s="75"/>
    </row>
    <row r="220" spans="1:84" s="76" customFormat="1" ht="21" hidden="1" x14ac:dyDescent="0.45">
      <c r="A220" s="42">
        <v>47696</v>
      </c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34"/>
      <c r="V220" s="42">
        <v>47696</v>
      </c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34"/>
      <c r="AQ220" s="34"/>
      <c r="AR220" s="74"/>
      <c r="AS220" s="75"/>
      <c r="AT220" s="75"/>
      <c r="AU220" s="75"/>
      <c r="AV220" s="75"/>
      <c r="AW220" s="75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75"/>
      <c r="BI220" s="75"/>
      <c r="BJ220" s="75"/>
      <c r="BK220" s="75"/>
      <c r="BM220" s="74"/>
      <c r="BN220" s="75"/>
      <c r="BO220" s="75"/>
      <c r="BP220" s="75"/>
      <c r="BQ220" s="75"/>
      <c r="BR220" s="75"/>
      <c r="BS220" s="75"/>
      <c r="BT220" s="75"/>
      <c r="BU220" s="75"/>
      <c r="BV220" s="75"/>
      <c r="BW220" s="75"/>
      <c r="BX220" s="75"/>
      <c r="BY220" s="75"/>
      <c r="BZ220" s="75"/>
      <c r="CA220" s="75"/>
      <c r="CB220" s="75"/>
      <c r="CC220" s="75"/>
      <c r="CD220" s="75"/>
      <c r="CE220" s="75"/>
      <c r="CF220" s="75"/>
    </row>
    <row r="221" spans="1:84" s="76" customFormat="1" ht="21" hidden="1" x14ac:dyDescent="0.45">
      <c r="A221" s="42">
        <v>47727</v>
      </c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34"/>
      <c r="V221" s="42">
        <v>47727</v>
      </c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34"/>
      <c r="AQ221" s="34"/>
      <c r="AR221" s="74"/>
      <c r="AS221" s="75"/>
      <c r="AT221" s="75"/>
      <c r="AU221" s="75"/>
      <c r="AV221" s="75"/>
      <c r="AW221" s="75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75"/>
      <c r="BI221" s="75"/>
      <c r="BJ221" s="75"/>
      <c r="BK221" s="75"/>
      <c r="BM221" s="74"/>
      <c r="BN221" s="75"/>
      <c r="BO221" s="75"/>
      <c r="BP221" s="75"/>
      <c r="BQ221" s="75"/>
      <c r="BR221" s="75"/>
      <c r="BS221" s="75"/>
      <c r="BT221" s="75"/>
      <c r="BU221" s="75"/>
      <c r="BV221" s="75"/>
      <c r="BW221" s="75"/>
      <c r="BX221" s="75"/>
      <c r="BY221" s="75"/>
      <c r="BZ221" s="75"/>
      <c r="CA221" s="75"/>
      <c r="CB221" s="75"/>
      <c r="CC221" s="75"/>
      <c r="CD221" s="75"/>
      <c r="CE221" s="75"/>
      <c r="CF221" s="75"/>
    </row>
    <row r="222" spans="1:84" s="76" customFormat="1" ht="21" hidden="1" x14ac:dyDescent="0.45">
      <c r="A222" s="42">
        <v>47757</v>
      </c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34"/>
      <c r="V222" s="42">
        <v>47757</v>
      </c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34"/>
      <c r="AQ222" s="34"/>
      <c r="AR222" s="74"/>
      <c r="AS222" s="75"/>
      <c r="AT222" s="75"/>
      <c r="AU222" s="75"/>
      <c r="AV222" s="75"/>
      <c r="AW222" s="75"/>
      <c r="AX222" s="75"/>
      <c r="AY222" s="75"/>
      <c r="AZ222" s="75"/>
      <c r="BA222" s="75"/>
      <c r="BB222" s="75"/>
      <c r="BC222" s="75"/>
      <c r="BD222" s="75"/>
      <c r="BE222" s="75"/>
      <c r="BF222" s="75"/>
      <c r="BG222" s="75"/>
      <c r="BH222" s="75"/>
      <c r="BI222" s="75"/>
      <c r="BJ222" s="75"/>
      <c r="BK222" s="75"/>
      <c r="BM222" s="74"/>
      <c r="BN222" s="75"/>
      <c r="BO222" s="75"/>
      <c r="BP222" s="75"/>
      <c r="BQ222" s="75"/>
      <c r="BR222" s="75"/>
      <c r="BS222" s="75"/>
      <c r="BT222" s="75"/>
      <c r="BU222" s="75"/>
      <c r="BV222" s="75"/>
      <c r="BW222" s="75"/>
      <c r="BX222" s="75"/>
      <c r="BY222" s="75"/>
      <c r="BZ222" s="75"/>
      <c r="CA222" s="75"/>
      <c r="CB222" s="75"/>
      <c r="CC222" s="75"/>
      <c r="CD222" s="75"/>
      <c r="CE222" s="75"/>
      <c r="CF222" s="75"/>
    </row>
    <row r="223" spans="1:84" s="76" customFormat="1" ht="21" hidden="1" x14ac:dyDescent="0.45">
      <c r="A223" s="42">
        <v>47788</v>
      </c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34"/>
      <c r="V223" s="42">
        <v>47788</v>
      </c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34"/>
      <c r="AQ223" s="34"/>
      <c r="AR223" s="74"/>
      <c r="AS223" s="75"/>
      <c r="AT223" s="75"/>
      <c r="AU223" s="75"/>
      <c r="AV223" s="75"/>
      <c r="AW223" s="75"/>
      <c r="AX223" s="75"/>
      <c r="AY223" s="75"/>
      <c r="AZ223" s="75"/>
      <c r="BA223" s="75"/>
      <c r="BB223" s="75"/>
      <c r="BC223" s="75"/>
      <c r="BD223" s="75"/>
      <c r="BE223" s="75"/>
      <c r="BF223" s="75"/>
      <c r="BG223" s="75"/>
      <c r="BH223" s="75"/>
      <c r="BI223" s="75"/>
      <c r="BJ223" s="75"/>
      <c r="BK223" s="75"/>
      <c r="BM223" s="74"/>
      <c r="BN223" s="75"/>
      <c r="BO223" s="75"/>
      <c r="BP223" s="75"/>
      <c r="BQ223" s="75"/>
      <c r="BR223" s="75"/>
      <c r="BS223" s="75"/>
      <c r="BT223" s="75"/>
      <c r="BU223" s="75"/>
      <c r="BV223" s="75"/>
      <c r="BW223" s="75"/>
      <c r="BX223" s="75"/>
      <c r="BY223" s="75"/>
      <c r="BZ223" s="75"/>
      <c r="CA223" s="75"/>
      <c r="CB223" s="75"/>
      <c r="CC223" s="75"/>
      <c r="CD223" s="75"/>
      <c r="CE223" s="75"/>
      <c r="CF223" s="75"/>
    </row>
    <row r="224" spans="1:84" s="76" customFormat="1" ht="21" hidden="1" x14ac:dyDescent="0.45">
      <c r="A224" s="44">
        <v>47818</v>
      </c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34"/>
      <c r="V224" s="44">
        <v>47818</v>
      </c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34"/>
      <c r="AQ224" s="34"/>
      <c r="AR224" s="74"/>
      <c r="AS224" s="75"/>
      <c r="AT224" s="75"/>
      <c r="AU224" s="75"/>
      <c r="AV224" s="75"/>
      <c r="AW224" s="75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75"/>
      <c r="BI224" s="75"/>
      <c r="BJ224" s="75"/>
      <c r="BK224" s="75"/>
      <c r="BM224" s="74"/>
      <c r="BN224" s="75"/>
      <c r="BO224" s="75"/>
      <c r="BP224" s="75"/>
      <c r="BQ224" s="75"/>
      <c r="BR224" s="75"/>
      <c r="BS224" s="75"/>
      <c r="BT224" s="75"/>
      <c r="BU224" s="75"/>
      <c r="BV224" s="75"/>
      <c r="BW224" s="75"/>
      <c r="BX224" s="75"/>
      <c r="BY224" s="75"/>
      <c r="BZ224" s="75"/>
      <c r="CA224" s="75"/>
      <c r="CB224" s="75"/>
      <c r="CC224" s="75"/>
      <c r="CD224" s="75"/>
      <c r="CE224" s="75"/>
      <c r="CF224" s="75"/>
    </row>
    <row r="225" spans="1:84" s="76" customFormat="1" ht="21" hidden="1" x14ac:dyDescent="0.45">
      <c r="A225" s="46">
        <v>47849</v>
      </c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34"/>
      <c r="V225" s="46">
        <v>47849</v>
      </c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34"/>
      <c r="AQ225" s="34"/>
      <c r="AR225" s="74"/>
      <c r="AS225" s="75"/>
      <c r="AT225" s="75"/>
      <c r="AU225" s="75"/>
      <c r="AV225" s="75"/>
      <c r="AW225" s="75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75"/>
      <c r="BI225" s="75"/>
      <c r="BJ225" s="75"/>
      <c r="BK225" s="75"/>
      <c r="BM225" s="74"/>
      <c r="BN225" s="75"/>
      <c r="BO225" s="75"/>
      <c r="BP225" s="75"/>
      <c r="BQ225" s="75"/>
      <c r="BR225" s="75"/>
      <c r="BS225" s="75"/>
      <c r="BT225" s="75"/>
      <c r="BU225" s="75"/>
      <c r="BV225" s="75"/>
      <c r="BW225" s="75"/>
      <c r="BX225" s="75"/>
      <c r="BY225" s="75"/>
      <c r="BZ225" s="75"/>
      <c r="CA225" s="75"/>
      <c r="CB225" s="75"/>
      <c r="CC225" s="75"/>
      <c r="CD225" s="75"/>
      <c r="CE225" s="75"/>
      <c r="CF225" s="75"/>
    </row>
    <row r="226" spans="1:84" s="76" customFormat="1" ht="21" hidden="1" x14ac:dyDescent="0.45">
      <c r="A226" s="36">
        <v>47880</v>
      </c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4"/>
      <c r="V226" s="36">
        <v>47880</v>
      </c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4"/>
      <c r="AQ226" s="34"/>
      <c r="AR226" s="74"/>
      <c r="AS226" s="75"/>
      <c r="AT226" s="75"/>
      <c r="AU226" s="75"/>
      <c r="AV226" s="75"/>
      <c r="AW226" s="75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75"/>
      <c r="BI226" s="75"/>
      <c r="BJ226" s="75"/>
      <c r="BK226" s="75"/>
      <c r="BM226" s="74"/>
      <c r="BN226" s="75"/>
      <c r="BO226" s="75"/>
      <c r="BP226" s="75"/>
      <c r="BQ226" s="75"/>
      <c r="BR226" s="75"/>
      <c r="BS226" s="75"/>
      <c r="BT226" s="75"/>
      <c r="BU226" s="75"/>
      <c r="BV226" s="75"/>
      <c r="BW226" s="75"/>
      <c r="BX226" s="75"/>
      <c r="BY226" s="75"/>
      <c r="BZ226" s="75"/>
      <c r="CA226" s="75"/>
      <c r="CB226" s="75"/>
      <c r="CC226" s="75"/>
      <c r="CD226" s="75"/>
      <c r="CE226" s="75"/>
      <c r="CF226" s="75"/>
    </row>
    <row r="227" spans="1:84" s="76" customFormat="1" ht="21" hidden="1" x14ac:dyDescent="0.45">
      <c r="A227" s="36">
        <v>47908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4"/>
      <c r="V227" s="36">
        <v>47908</v>
      </c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4"/>
      <c r="AQ227" s="34"/>
      <c r="AR227" s="74"/>
      <c r="AS227" s="75"/>
      <c r="AT227" s="75"/>
      <c r="AU227" s="75"/>
      <c r="AV227" s="75"/>
      <c r="AW227" s="75"/>
      <c r="AX227" s="75"/>
      <c r="AY227" s="75"/>
      <c r="AZ227" s="75"/>
      <c r="BA227" s="75"/>
      <c r="BB227" s="75"/>
      <c r="BC227" s="75"/>
      <c r="BD227" s="75"/>
      <c r="BE227" s="75"/>
      <c r="BF227" s="75"/>
      <c r="BG227" s="75"/>
      <c r="BH227" s="75"/>
      <c r="BI227" s="75"/>
      <c r="BJ227" s="75"/>
      <c r="BK227" s="75"/>
      <c r="BM227" s="74"/>
      <c r="BN227" s="75"/>
      <c r="BO227" s="75"/>
      <c r="BP227" s="75"/>
      <c r="BQ227" s="75"/>
      <c r="BR227" s="75"/>
      <c r="BS227" s="75"/>
      <c r="BT227" s="75"/>
      <c r="BU227" s="75"/>
      <c r="BV227" s="75"/>
      <c r="BW227" s="75"/>
      <c r="BX227" s="75"/>
      <c r="BY227" s="75"/>
      <c r="BZ227" s="75"/>
      <c r="CA227" s="75"/>
      <c r="CB227" s="75"/>
      <c r="CC227" s="75"/>
      <c r="CD227" s="75"/>
      <c r="CE227" s="75"/>
      <c r="CF227" s="75"/>
    </row>
    <row r="228" spans="1:84" s="76" customFormat="1" ht="21" hidden="1" x14ac:dyDescent="0.45">
      <c r="A228" s="36">
        <v>47939</v>
      </c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4"/>
      <c r="V228" s="36">
        <v>47939</v>
      </c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4"/>
      <c r="AQ228" s="34"/>
      <c r="AR228" s="74"/>
      <c r="AS228" s="75"/>
      <c r="AT228" s="75"/>
      <c r="AU228" s="75"/>
      <c r="AV228" s="75"/>
      <c r="AW228" s="75"/>
      <c r="AX228" s="75"/>
      <c r="AY228" s="75"/>
      <c r="AZ228" s="75"/>
      <c r="BA228" s="75"/>
      <c r="BB228" s="75"/>
      <c r="BC228" s="75"/>
      <c r="BD228" s="75"/>
      <c r="BE228" s="75"/>
      <c r="BF228" s="75"/>
      <c r="BG228" s="75"/>
      <c r="BH228" s="75"/>
      <c r="BI228" s="75"/>
      <c r="BJ228" s="75"/>
      <c r="BK228" s="75"/>
      <c r="BM228" s="74"/>
      <c r="BN228" s="75"/>
      <c r="BO228" s="75"/>
      <c r="BP228" s="75"/>
      <c r="BQ228" s="75"/>
      <c r="BR228" s="75"/>
      <c r="BS228" s="75"/>
      <c r="BT228" s="75"/>
      <c r="BU228" s="75"/>
      <c r="BV228" s="75"/>
      <c r="BW228" s="75"/>
      <c r="BX228" s="75"/>
      <c r="BY228" s="75"/>
      <c r="BZ228" s="75"/>
      <c r="CA228" s="75"/>
      <c r="CB228" s="75"/>
      <c r="CC228" s="75"/>
      <c r="CD228" s="75"/>
      <c r="CE228" s="75"/>
      <c r="CF228" s="75"/>
    </row>
    <row r="229" spans="1:84" s="76" customFormat="1" ht="21" hidden="1" x14ac:dyDescent="0.45">
      <c r="A229" s="36">
        <v>47969</v>
      </c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4"/>
      <c r="V229" s="36">
        <v>47969</v>
      </c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4"/>
      <c r="AQ229" s="34"/>
      <c r="AR229" s="74"/>
      <c r="AS229" s="75"/>
      <c r="AT229" s="75"/>
      <c r="AU229" s="75"/>
      <c r="AV229" s="75"/>
      <c r="AW229" s="75"/>
      <c r="AX229" s="75"/>
      <c r="AY229" s="75"/>
      <c r="AZ229" s="75"/>
      <c r="BA229" s="75"/>
      <c r="BB229" s="75"/>
      <c r="BC229" s="75"/>
      <c r="BD229" s="75"/>
      <c r="BE229" s="75"/>
      <c r="BF229" s="75"/>
      <c r="BG229" s="75"/>
      <c r="BH229" s="75"/>
      <c r="BI229" s="75"/>
      <c r="BJ229" s="75"/>
      <c r="BK229" s="75"/>
      <c r="BM229" s="74"/>
      <c r="BN229" s="75"/>
      <c r="BO229" s="75"/>
      <c r="BP229" s="75"/>
      <c r="BQ229" s="75"/>
      <c r="BR229" s="75"/>
      <c r="BS229" s="75"/>
      <c r="BT229" s="75"/>
      <c r="BU229" s="75"/>
      <c r="BV229" s="75"/>
      <c r="BW229" s="75"/>
      <c r="BX229" s="75"/>
      <c r="BY229" s="75"/>
      <c r="BZ229" s="75"/>
      <c r="CA229" s="75"/>
      <c r="CB229" s="75"/>
      <c r="CC229" s="75"/>
      <c r="CD229" s="75"/>
      <c r="CE229" s="75"/>
      <c r="CF229" s="75"/>
    </row>
    <row r="230" spans="1:84" s="76" customFormat="1" ht="21" hidden="1" x14ac:dyDescent="0.45">
      <c r="A230" s="36">
        <v>48000</v>
      </c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4"/>
      <c r="V230" s="36">
        <v>48000</v>
      </c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4"/>
      <c r="AQ230" s="34"/>
      <c r="AR230" s="74"/>
      <c r="AS230" s="75"/>
      <c r="AT230" s="75"/>
      <c r="AU230" s="75"/>
      <c r="AV230" s="75"/>
      <c r="AW230" s="75"/>
      <c r="AX230" s="75"/>
      <c r="AY230" s="75"/>
      <c r="AZ230" s="75"/>
      <c r="BA230" s="75"/>
      <c r="BB230" s="75"/>
      <c r="BC230" s="75"/>
      <c r="BD230" s="75"/>
      <c r="BE230" s="75"/>
      <c r="BF230" s="75"/>
      <c r="BG230" s="75"/>
      <c r="BH230" s="75"/>
      <c r="BI230" s="75"/>
      <c r="BJ230" s="75"/>
      <c r="BK230" s="75"/>
      <c r="BM230" s="74"/>
      <c r="BN230" s="75"/>
      <c r="BO230" s="75"/>
      <c r="BP230" s="75"/>
      <c r="BQ230" s="75"/>
      <c r="BR230" s="75"/>
      <c r="BS230" s="75"/>
      <c r="BT230" s="75"/>
      <c r="BU230" s="75"/>
      <c r="BV230" s="75"/>
      <c r="BW230" s="75"/>
      <c r="BX230" s="75"/>
      <c r="BY230" s="75"/>
      <c r="BZ230" s="75"/>
      <c r="CA230" s="75"/>
      <c r="CB230" s="75"/>
      <c r="CC230" s="75"/>
      <c r="CD230" s="75"/>
      <c r="CE230" s="75"/>
      <c r="CF230" s="75"/>
    </row>
    <row r="231" spans="1:84" s="76" customFormat="1" ht="21" hidden="1" x14ac:dyDescent="0.45">
      <c r="A231" s="36">
        <v>48030</v>
      </c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4"/>
      <c r="V231" s="36">
        <v>48030</v>
      </c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4"/>
      <c r="AQ231" s="34"/>
      <c r="AR231" s="74"/>
      <c r="AS231" s="75"/>
      <c r="AT231" s="75"/>
      <c r="AU231" s="75"/>
      <c r="AV231" s="75"/>
      <c r="AW231" s="75"/>
      <c r="AX231" s="75"/>
      <c r="AY231" s="75"/>
      <c r="AZ231" s="75"/>
      <c r="BA231" s="75"/>
      <c r="BB231" s="75"/>
      <c r="BC231" s="75"/>
      <c r="BD231" s="75"/>
      <c r="BE231" s="75"/>
      <c r="BF231" s="75"/>
      <c r="BG231" s="75"/>
      <c r="BH231" s="75"/>
      <c r="BI231" s="75"/>
      <c r="BJ231" s="75"/>
      <c r="BK231" s="75"/>
      <c r="BM231" s="74"/>
      <c r="BN231" s="75"/>
      <c r="BO231" s="75"/>
      <c r="BP231" s="75"/>
      <c r="BQ231" s="75"/>
      <c r="BR231" s="75"/>
      <c r="BS231" s="75"/>
      <c r="BT231" s="75"/>
      <c r="BU231" s="75"/>
      <c r="BV231" s="75"/>
      <c r="BW231" s="75"/>
      <c r="BX231" s="75"/>
      <c r="BY231" s="75"/>
      <c r="BZ231" s="75"/>
      <c r="CA231" s="75"/>
      <c r="CB231" s="75"/>
      <c r="CC231" s="75"/>
      <c r="CD231" s="75"/>
      <c r="CE231" s="75"/>
      <c r="CF231" s="75"/>
    </row>
    <row r="232" spans="1:84" s="76" customFormat="1" ht="21" hidden="1" x14ac:dyDescent="0.45">
      <c r="A232" s="36">
        <v>48061</v>
      </c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4"/>
      <c r="V232" s="36">
        <v>48061</v>
      </c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4"/>
      <c r="AQ232" s="34"/>
      <c r="AR232" s="74"/>
      <c r="AS232" s="75"/>
      <c r="AT232" s="75"/>
      <c r="AU232" s="75"/>
      <c r="AV232" s="75"/>
      <c r="AW232" s="75"/>
      <c r="AX232" s="75"/>
      <c r="AY232" s="75"/>
      <c r="AZ232" s="75"/>
      <c r="BA232" s="75"/>
      <c r="BB232" s="75"/>
      <c r="BC232" s="75"/>
      <c r="BD232" s="75"/>
      <c r="BE232" s="75"/>
      <c r="BF232" s="75"/>
      <c r="BG232" s="75"/>
      <c r="BH232" s="75"/>
      <c r="BI232" s="75"/>
      <c r="BJ232" s="75"/>
      <c r="BK232" s="75"/>
      <c r="BM232" s="74"/>
      <c r="BN232" s="75"/>
      <c r="BO232" s="75"/>
      <c r="BP232" s="75"/>
      <c r="BQ232" s="75"/>
      <c r="BR232" s="75"/>
      <c r="BS232" s="75"/>
      <c r="BT232" s="75"/>
      <c r="BU232" s="75"/>
      <c r="BV232" s="75"/>
      <c r="BW232" s="75"/>
      <c r="BX232" s="75"/>
      <c r="BY232" s="75"/>
      <c r="BZ232" s="75"/>
      <c r="CA232" s="75"/>
      <c r="CB232" s="75"/>
      <c r="CC232" s="75"/>
      <c r="CD232" s="75"/>
      <c r="CE232" s="75"/>
      <c r="CF232" s="75"/>
    </row>
    <row r="233" spans="1:84" s="76" customFormat="1" ht="21" hidden="1" x14ac:dyDescent="0.45">
      <c r="A233" s="36">
        <v>48092</v>
      </c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4"/>
      <c r="V233" s="36">
        <v>48092</v>
      </c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4"/>
      <c r="AQ233" s="34"/>
      <c r="AR233" s="74"/>
      <c r="AS233" s="75"/>
      <c r="AT233" s="75"/>
      <c r="AU233" s="75"/>
      <c r="AV233" s="75"/>
      <c r="AW233" s="75"/>
      <c r="AX233" s="75"/>
      <c r="AY233" s="75"/>
      <c r="AZ233" s="75"/>
      <c r="BA233" s="75"/>
      <c r="BB233" s="75"/>
      <c r="BC233" s="75"/>
      <c r="BD233" s="75"/>
      <c r="BE233" s="75"/>
      <c r="BF233" s="75"/>
      <c r="BG233" s="75"/>
      <c r="BH233" s="75"/>
      <c r="BI233" s="75"/>
      <c r="BJ233" s="75"/>
      <c r="BK233" s="75"/>
      <c r="BM233" s="74"/>
      <c r="BN233" s="75"/>
      <c r="BO233" s="75"/>
      <c r="BP233" s="75"/>
      <c r="BQ233" s="75"/>
      <c r="BR233" s="75"/>
      <c r="BS233" s="75"/>
      <c r="BT233" s="75"/>
      <c r="BU233" s="75"/>
      <c r="BV233" s="75"/>
      <c r="BW233" s="75"/>
      <c r="BX233" s="75"/>
      <c r="BY233" s="75"/>
      <c r="BZ233" s="75"/>
      <c r="CA233" s="75"/>
      <c r="CB233" s="75"/>
      <c r="CC233" s="75"/>
      <c r="CD233" s="75"/>
      <c r="CE233" s="75"/>
      <c r="CF233" s="75"/>
    </row>
    <row r="234" spans="1:84" s="76" customFormat="1" ht="21" hidden="1" x14ac:dyDescent="0.45">
      <c r="A234" s="36">
        <v>48122</v>
      </c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4"/>
      <c r="V234" s="36">
        <v>48122</v>
      </c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4"/>
      <c r="AQ234" s="34"/>
      <c r="AR234" s="74"/>
      <c r="AS234" s="75"/>
      <c r="AT234" s="75"/>
      <c r="AU234" s="75"/>
      <c r="AV234" s="75"/>
      <c r="AW234" s="75"/>
      <c r="AX234" s="75"/>
      <c r="AY234" s="75"/>
      <c r="AZ234" s="75"/>
      <c r="BA234" s="75"/>
      <c r="BB234" s="75"/>
      <c r="BC234" s="75"/>
      <c r="BD234" s="75"/>
      <c r="BE234" s="75"/>
      <c r="BF234" s="75"/>
      <c r="BG234" s="75"/>
      <c r="BH234" s="75"/>
      <c r="BI234" s="75"/>
      <c r="BJ234" s="75"/>
      <c r="BK234" s="75"/>
      <c r="BM234" s="74"/>
      <c r="BN234" s="75"/>
      <c r="BO234" s="75"/>
      <c r="BP234" s="75"/>
      <c r="BQ234" s="75"/>
      <c r="BR234" s="75"/>
      <c r="BS234" s="75"/>
      <c r="BT234" s="75"/>
      <c r="BU234" s="75"/>
      <c r="BV234" s="75"/>
      <c r="BW234" s="75"/>
      <c r="BX234" s="75"/>
      <c r="BY234" s="75"/>
      <c r="BZ234" s="75"/>
      <c r="CA234" s="75"/>
      <c r="CB234" s="75"/>
      <c r="CC234" s="75"/>
      <c r="CD234" s="75"/>
      <c r="CE234" s="75"/>
      <c r="CF234" s="75"/>
    </row>
    <row r="235" spans="1:84" s="76" customFormat="1" ht="21" hidden="1" x14ac:dyDescent="0.45">
      <c r="A235" s="36">
        <v>48153</v>
      </c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4"/>
      <c r="V235" s="36">
        <v>48153</v>
      </c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4"/>
      <c r="AQ235" s="34"/>
      <c r="AR235" s="74"/>
      <c r="AS235" s="75"/>
      <c r="AT235" s="75"/>
      <c r="AU235" s="75"/>
      <c r="AV235" s="75"/>
      <c r="AW235" s="75"/>
      <c r="AX235" s="75"/>
      <c r="AY235" s="75"/>
      <c r="AZ235" s="75"/>
      <c r="BA235" s="75"/>
      <c r="BB235" s="75"/>
      <c r="BC235" s="75"/>
      <c r="BD235" s="75"/>
      <c r="BE235" s="75"/>
      <c r="BF235" s="75"/>
      <c r="BG235" s="75"/>
      <c r="BH235" s="75"/>
      <c r="BI235" s="75"/>
      <c r="BJ235" s="75"/>
      <c r="BK235" s="75"/>
      <c r="BM235" s="74"/>
      <c r="BN235" s="75"/>
      <c r="BO235" s="75"/>
      <c r="BP235" s="75"/>
      <c r="BQ235" s="75"/>
      <c r="BR235" s="75"/>
      <c r="BS235" s="75"/>
      <c r="BT235" s="75"/>
      <c r="BU235" s="75"/>
      <c r="BV235" s="75"/>
      <c r="BW235" s="75"/>
      <c r="BX235" s="75"/>
      <c r="BY235" s="75"/>
      <c r="BZ235" s="75"/>
      <c r="CA235" s="75"/>
      <c r="CB235" s="75"/>
      <c r="CC235" s="75"/>
      <c r="CD235" s="75"/>
      <c r="CE235" s="75"/>
      <c r="CF235" s="75"/>
    </row>
    <row r="236" spans="1:84" s="76" customFormat="1" ht="21" hidden="1" x14ac:dyDescent="0.45">
      <c r="A236" s="38">
        <v>48183</v>
      </c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4"/>
      <c r="V236" s="38">
        <v>48183</v>
      </c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4"/>
      <c r="AQ236" s="34"/>
      <c r="AR236" s="74"/>
      <c r="AS236" s="75"/>
      <c r="AT236" s="75"/>
      <c r="AU236" s="75"/>
      <c r="AV236" s="75"/>
      <c r="AW236" s="75"/>
      <c r="AX236" s="75"/>
      <c r="AY236" s="75"/>
      <c r="AZ236" s="75"/>
      <c r="BA236" s="75"/>
      <c r="BB236" s="75"/>
      <c r="BC236" s="75"/>
      <c r="BD236" s="75"/>
      <c r="BE236" s="75"/>
      <c r="BF236" s="75"/>
      <c r="BG236" s="75"/>
      <c r="BH236" s="75"/>
      <c r="BI236" s="75"/>
      <c r="BJ236" s="75"/>
      <c r="BK236" s="75"/>
      <c r="BM236" s="74"/>
      <c r="BN236" s="75"/>
      <c r="BO236" s="75"/>
      <c r="BP236" s="75"/>
      <c r="BQ236" s="75"/>
      <c r="BR236" s="75"/>
      <c r="BS236" s="75"/>
      <c r="BT236" s="75"/>
      <c r="BU236" s="75"/>
      <c r="BV236" s="75"/>
      <c r="BW236" s="75"/>
      <c r="BX236" s="75"/>
      <c r="BY236" s="75"/>
      <c r="BZ236" s="75"/>
      <c r="CA236" s="75"/>
      <c r="CB236" s="75"/>
      <c r="CC236" s="75"/>
      <c r="CD236" s="75"/>
      <c r="CE236" s="75"/>
      <c r="CF236" s="75"/>
    </row>
    <row r="237" spans="1:84" s="76" customFormat="1" ht="21" hidden="1" x14ac:dyDescent="0.45">
      <c r="A237" s="40">
        <v>48214</v>
      </c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34"/>
      <c r="V237" s="40">
        <v>48214</v>
      </c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34"/>
      <c r="AQ237" s="34"/>
      <c r="AR237" s="74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M237" s="74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</row>
    <row r="238" spans="1:84" s="76" customFormat="1" ht="21" hidden="1" x14ac:dyDescent="0.45">
      <c r="A238" s="42">
        <v>48245</v>
      </c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34"/>
      <c r="V238" s="42">
        <v>48245</v>
      </c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34"/>
      <c r="AQ238" s="34"/>
      <c r="AR238" s="74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75"/>
      <c r="BG238" s="75"/>
      <c r="BH238" s="75"/>
      <c r="BI238" s="75"/>
      <c r="BJ238" s="75"/>
      <c r="BK238" s="75"/>
      <c r="BM238" s="74"/>
      <c r="BN238" s="75"/>
      <c r="BO238" s="75"/>
      <c r="BP238" s="75"/>
      <c r="BQ238" s="75"/>
      <c r="BR238" s="75"/>
      <c r="BS238" s="75"/>
      <c r="BT238" s="75"/>
      <c r="BU238" s="75"/>
      <c r="BV238" s="75"/>
      <c r="BW238" s="75"/>
      <c r="BX238" s="75"/>
      <c r="BY238" s="75"/>
      <c r="BZ238" s="75"/>
      <c r="CA238" s="75"/>
      <c r="CB238" s="75"/>
      <c r="CC238" s="75"/>
      <c r="CD238" s="75"/>
      <c r="CE238" s="75"/>
      <c r="CF238" s="75"/>
    </row>
    <row r="239" spans="1:84" s="76" customFormat="1" ht="21" hidden="1" x14ac:dyDescent="0.45">
      <c r="A239" s="42">
        <v>48274</v>
      </c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34"/>
      <c r="V239" s="42">
        <v>48274</v>
      </c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34"/>
      <c r="AQ239" s="34"/>
      <c r="AR239" s="74"/>
      <c r="AS239" s="75"/>
      <c r="AT239" s="75"/>
      <c r="AU239" s="75"/>
      <c r="AV239" s="75"/>
      <c r="AW239" s="75"/>
      <c r="AX239" s="75"/>
      <c r="AY239" s="75"/>
      <c r="AZ239" s="75"/>
      <c r="BA239" s="75"/>
      <c r="BB239" s="75"/>
      <c r="BC239" s="75"/>
      <c r="BD239" s="75"/>
      <c r="BE239" s="75"/>
      <c r="BF239" s="75"/>
      <c r="BG239" s="75"/>
      <c r="BH239" s="75"/>
      <c r="BI239" s="75"/>
      <c r="BJ239" s="75"/>
      <c r="BK239" s="75"/>
      <c r="BM239" s="74"/>
      <c r="BN239" s="75"/>
      <c r="BO239" s="75"/>
      <c r="BP239" s="75"/>
      <c r="BQ239" s="75"/>
      <c r="BR239" s="75"/>
      <c r="BS239" s="75"/>
      <c r="BT239" s="75"/>
      <c r="BU239" s="75"/>
      <c r="BV239" s="75"/>
      <c r="BW239" s="75"/>
      <c r="BX239" s="75"/>
      <c r="BY239" s="75"/>
      <c r="BZ239" s="75"/>
      <c r="CA239" s="75"/>
      <c r="CB239" s="75"/>
      <c r="CC239" s="75"/>
      <c r="CD239" s="75"/>
      <c r="CE239" s="75"/>
      <c r="CF239" s="75"/>
    </row>
    <row r="240" spans="1:84" s="76" customFormat="1" ht="21" hidden="1" x14ac:dyDescent="0.45">
      <c r="A240" s="42">
        <v>48305</v>
      </c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34"/>
      <c r="V240" s="42">
        <v>48305</v>
      </c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34"/>
      <c r="AQ240" s="34"/>
      <c r="AR240" s="74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M240" s="74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</row>
    <row r="241" spans="1:84" s="76" customFormat="1" ht="21" hidden="1" x14ac:dyDescent="0.45">
      <c r="A241" s="42">
        <v>48335</v>
      </c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34"/>
      <c r="V241" s="42">
        <v>48335</v>
      </c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34"/>
      <c r="AQ241" s="34"/>
      <c r="AR241" s="74"/>
      <c r="AS241" s="75"/>
      <c r="AT241" s="75"/>
      <c r="AU241" s="75"/>
      <c r="AV241" s="75"/>
      <c r="AW241" s="75"/>
      <c r="AX241" s="75"/>
      <c r="AY241" s="75"/>
      <c r="AZ241" s="75"/>
      <c r="BA241" s="75"/>
      <c r="BB241" s="75"/>
      <c r="BC241" s="75"/>
      <c r="BD241" s="75"/>
      <c r="BE241" s="75"/>
      <c r="BF241" s="75"/>
      <c r="BG241" s="75"/>
      <c r="BH241" s="75"/>
      <c r="BI241" s="75"/>
      <c r="BJ241" s="75"/>
      <c r="BK241" s="75"/>
      <c r="BM241" s="74"/>
      <c r="BN241" s="75"/>
      <c r="BO241" s="75"/>
      <c r="BP241" s="75"/>
      <c r="BQ241" s="75"/>
      <c r="BR241" s="75"/>
      <c r="BS241" s="75"/>
      <c r="BT241" s="75"/>
      <c r="BU241" s="75"/>
      <c r="BV241" s="75"/>
      <c r="BW241" s="75"/>
      <c r="BX241" s="75"/>
      <c r="BY241" s="75"/>
      <c r="BZ241" s="75"/>
      <c r="CA241" s="75"/>
      <c r="CB241" s="75"/>
      <c r="CC241" s="75"/>
      <c r="CD241" s="75"/>
      <c r="CE241" s="75"/>
      <c r="CF241" s="75"/>
    </row>
    <row r="242" spans="1:84" s="76" customFormat="1" ht="21" hidden="1" x14ac:dyDescent="0.45">
      <c r="A242" s="42">
        <v>48366</v>
      </c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34"/>
      <c r="V242" s="42">
        <v>48366</v>
      </c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34"/>
      <c r="AQ242" s="34"/>
      <c r="AR242" s="74"/>
      <c r="AS242" s="75"/>
      <c r="AT242" s="75"/>
      <c r="AU242" s="75"/>
      <c r="AV242" s="75"/>
      <c r="AW242" s="75"/>
      <c r="AX242" s="75"/>
      <c r="AY242" s="75"/>
      <c r="AZ242" s="75"/>
      <c r="BA242" s="75"/>
      <c r="BB242" s="75"/>
      <c r="BC242" s="75"/>
      <c r="BD242" s="75"/>
      <c r="BE242" s="75"/>
      <c r="BF242" s="75"/>
      <c r="BG242" s="75"/>
      <c r="BH242" s="75"/>
      <c r="BI242" s="75"/>
      <c r="BJ242" s="75"/>
      <c r="BK242" s="75"/>
      <c r="BM242" s="74"/>
      <c r="BN242" s="75"/>
      <c r="BO242" s="75"/>
      <c r="BP242" s="75"/>
      <c r="BQ242" s="75"/>
      <c r="BR242" s="75"/>
      <c r="BS242" s="75"/>
      <c r="BT242" s="75"/>
      <c r="BU242" s="75"/>
      <c r="BV242" s="75"/>
      <c r="BW242" s="75"/>
      <c r="BX242" s="75"/>
      <c r="BY242" s="75"/>
      <c r="BZ242" s="75"/>
      <c r="CA242" s="75"/>
      <c r="CB242" s="75"/>
      <c r="CC242" s="75"/>
      <c r="CD242" s="75"/>
      <c r="CE242" s="75"/>
      <c r="CF242" s="75"/>
    </row>
    <row r="243" spans="1:84" s="76" customFormat="1" ht="21" hidden="1" x14ac:dyDescent="0.45">
      <c r="A243" s="42">
        <v>48396</v>
      </c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34"/>
      <c r="V243" s="42">
        <v>48396</v>
      </c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34"/>
      <c r="AQ243" s="34"/>
      <c r="AR243" s="74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M243" s="74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</row>
    <row r="244" spans="1:84" s="76" customFormat="1" ht="21" hidden="1" x14ac:dyDescent="0.45">
      <c r="A244" s="42">
        <v>48427</v>
      </c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34"/>
      <c r="V244" s="42">
        <v>48427</v>
      </c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34"/>
      <c r="AQ244" s="34"/>
      <c r="AR244" s="74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  <c r="BE244" s="75"/>
      <c r="BF244" s="75"/>
      <c r="BG244" s="75"/>
      <c r="BH244" s="75"/>
      <c r="BI244" s="75"/>
      <c r="BJ244" s="75"/>
      <c r="BK244" s="75"/>
      <c r="BM244" s="74"/>
      <c r="BN244" s="75"/>
      <c r="BO244" s="75"/>
      <c r="BP244" s="75"/>
      <c r="BQ244" s="75"/>
      <c r="BR244" s="75"/>
      <c r="BS244" s="75"/>
      <c r="BT244" s="75"/>
      <c r="BU244" s="75"/>
      <c r="BV244" s="75"/>
      <c r="BW244" s="75"/>
      <c r="BX244" s="75"/>
      <c r="BY244" s="75"/>
      <c r="BZ244" s="75"/>
      <c r="CA244" s="75"/>
      <c r="CB244" s="75"/>
      <c r="CC244" s="75"/>
      <c r="CD244" s="75"/>
      <c r="CE244" s="75"/>
      <c r="CF244" s="75"/>
    </row>
    <row r="245" spans="1:84" s="76" customFormat="1" ht="21" hidden="1" x14ac:dyDescent="0.45">
      <c r="A245" s="42">
        <v>48458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34"/>
      <c r="V245" s="42">
        <v>48458</v>
      </c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34"/>
      <c r="AQ245" s="34"/>
      <c r="AR245" s="74"/>
      <c r="AS245" s="75"/>
      <c r="AT245" s="75"/>
      <c r="AU245" s="75"/>
      <c r="AV245" s="75"/>
      <c r="AW245" s="75"/>
      <c r="AX245" s="75"/>
      <c r="AY245" s="75"/>
      <c r="AZ245" s="75"/>
      <c r="BA245" s="75"/>
      <c r="BB245" s="75"/>
      <c r="BC245" s="75"/>
      <c r="BD245" s="75"/>
      <c r="BE245" s="75"/>
      <c r="BF245" s="75"/>
      <c r="BG245" s="75"/>
      <c r="BH245" s="75"/>
      <c r="BI245" s="75"/>
      <c r="BJ245" s="75"/>
      <c r="BK245" s="75"/>
      <c r="BM245" s="74"/>
      <c r="BN245" s="75"/>
      <c r="BO245" s="75"/>
      <c r="BP245" s="75"/>
      <c r="BQ245" s="75"/>
      <c r="BR245" s="75"/>
      <c r="BS245" s="75"/>
      <c r="BT245" s="75"/>
      <c r="BU245" s="75"/>
      <c r="BV245" s="75"/>
      <c r="BW245" s="75"/>
      <c r="BX245" s="75"/>
      <c r="BY245" s="75"/>
      <c r="BZ245" s="75"/>
      <c r="CA245" s="75"/>
      <c r="CB245" s="75"/>
      <c r="CC245" s="75"/>
      <c r="CD245" s="75"/>
      <c r="CE245" s="75"/>
      <c r="CF245" s="75"/>
    </row>
    <row r="246" spans="1:84" s="76" customFormat="1" ht="21" hidden="1" x14ac:dyDescent="0.45">
      <c r="A246" s="42">
        <v>48488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34"/>
      <c r="V246" s="42">
        <v>48488</v>
      </c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34"/>
      <c r="AQ246" s="34"/>
      <c r="AR246" s="74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M246" s="74"/>
      <c r="BN246" s="75"/>
      <c r="BO246" s="75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</row>
    <row r="247" spans="1:84" s="76" customFormat="1" ht="21" hidden="1" x14ac:dyDescent="0.45">
      <c r="A247" s="42">
        <v>48519</v>
      </c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34"/>
      <c r="V247" s="42">
        <v>48519</v>
      </c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34"/>
      <c r="AQ247" s="34"/>
      <c r="AR247" s="74"/>
      <c r="AS247" s="75"/>
      <c r="AT247" s="75"/>
      <c r="AU247" s="75"/>
      <c r="AV247" s="75"/>
      <c r="AW247" s="75"/>
      <c r="AX247" s="75"/>
      <c r="AY247" s="75"/>
      <c r="AZ247" s="75"/>
      <c r="BA247" s="75"/>
      <c r="BB247" s="75"/>
      <c r="BC247" s="75"/>
      <c r="BD247" s="75"/>
      <c r="BE247" s="75"/>
      <c r="BF247" s="75"/>
      <c r="BG247" s="75"/>
      <c r="BH247" s="75"/>
      <c r="BI247" s="75"/>
      <c r="BJ247" s="75"/>
      <c r="BK247" s="75"/>
      <c r="BM247" s="74"/>
      <c r="BN247" s="75"/>
      <c r="BO247" s="75"/>
      <c r="BP247" s="75"/>
      <c r="BQ247" s="75"/>
      <c r="BR247" s="75"/>
      <c r="BS247" s="75"/>
      <c r="BT247" s="75"/>
      <c r="BU247" s="75"/>
      <c r="BV247" s="75"/>
      <c r="BW247" s="75"/>
      <c r="BX247" s="75"/>
      <c r="BY247" s="75"/>
      <c r="BZ247" s="75"/>
      <c r="CA247" s="75"/>
      <c r="CB247" s="75"/>
      <c r="CC247" s="75"/>
      <c r="CD247" s="75"/>
      <c r="CE247" s="75"/>
      <c r="CF247" s="75"/>
    </row>
    <row r="248" spans="1:84" s="76" customFormat="1" ht="21" hidden="1" x14ac:dyDescent="0.45">
      <c r="A248" s="44">
        <v>48549</v>
      </c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34"/>
      <c r="V248" s="44">
        <v>48549</v>
      </c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34"/>
      <c r="AQ248" s="34"/>
      <c r="AR248" s="74"/>
      <c r="AS248" s="75"/>
      <c r="AT248" s="75"/>
      <c r="AU248" s="75"/>
      <c r="AV248" s="75"/>
      <c r="AW248" s="75"/>
      <c r="AX248" s="75"/>
      <c r="AY248" s="75"/>
      <c r="AZ248" s="75"/>
      <c r="BA248" s="75"/>
      <c r="BB248" s="75"/>
      <c r="BC248" s="75"/>
      <c r="BD248" s="75"/>
      <c r="BE248" s="75"/>
      <c r="BF248" s="75"/>
      <c r="BG248" s="75"/>
      <c r="BH248" s="75"/>
      <c r="BI248" s="75"/>
      <c r="BJ248" s="75"/>
      <c r="BK248" s="75"/>
      <c r="BM248" s="74"/>
      <c r="BN248" s="75"/>
      <c r="BO248" s="75"/>
      <c r="BP248" s="75"/>
      <c r="BQ248" s="75"/>
      <c r="BR248" s="75"/>
      <c r="BS248" s="75"/>
      <c r="BT248" s="75"/>
      <c r="BU248" s="75"/>
      <c r="BV248" s="75"/>
      <c r="BW248" s="75"/>
      <c r="BX248" s="75"/>
      <c r="BY248" s="75"/>
      <c r="BZ248" s="75"/>
      <c r="CA248" s="75"/>
      <c r="CB248" s="75"/>
      <c r="CC248" s="75"/>
      <c r="CD248" s="75"/>
      <c r="CE248" s="75"/>
      <c r="CF248" s="75"/>
    </row>
    <row r="249" spans="1:84" s="76" customFormat="1" ht="21" hidden="1" x14ac:dyDescent="0.45">
      <c r="A249" s="46">
        <v>48580</v>
      </c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34"/>
      <c r="V249" s="46">
        <v>48580</v>
      </c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34"/>
      <c r="AQ249" s="34"/>
      <c r="AR249" s="74"/>
      <c r="AS249" s="75"/>
      <c r="AT249" s="75"/>
      <c r="AU249" s="75"/>
      <c r="AV249" s="75"/>
      <c r="AW249" s="75"/>
      <c r="AX249" s="75"/>
      <c r="AY249" s="75"/>
      <c r="AZ249" s="75"/>
      <c r="BA249" s="75"/>
      <c r="BB249" s="75"/>
      <c r="BC249" s="75"/>
      <c r="BD249" s="75"/>
      <c r="BE249" s="75"/>
      <c r="BF249" s="75"/>
      <c r="BG249" s="75"/>
      <c r="BH249" s="75"/>
      <c r="BI249" s="75"/>
      <c r="BJ249" s="75"/>
      <c r="BK249" s="75"/>
      <c r="BM249" s="74"/>
      <c r="BN249" s="75"/>
      <c r="BO249" s="75"/>
      <c r="BP249" s="75"/>
      <c r="BQ249" s="75"/>
      <c r="BR249" s="75"/>
      <c r="BS249" s="75"/>
      <c r="BT249" s="75"/>
      <c r="BU249" s="75"/>
      <c r="BV249" s="75"/>
      <c r="BW249" s="75"/>
      <c r="BX249" s="75"/>
      <c r="BY249" s="75"/>
      <c r="BZ249" s="75"/>
      <c r="CA249" s="75"/>
      <c r="CB249" s="75"/>
      <c r="CC249" s="75"/>
      <c r="CD249" s="75"/>
      <c r="CE249" s="75"/>
      <c r="CF249" s="75"/>
    </row>
    <row r="250" spans="1:84" s="76" customFormat="1" ht="21" hidden="1" x14ac:dyDescent="0.45">
      <c r="A250" s="36">
        <v>48611</v>
      </c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4"/>
      <c r="V250" s="36">
        <v>48611</v>
      </c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4"/>
      <c r="AQ250" s="34"/>
      <c r="AR250" s="74"/>
      <c r="AS250" s="75"/>
      <c r="AT250" s="75"/>
      <c r="AU250" s="75"/>
      <c r="AV250" s="75"/>
      <c r="AW250" s="75"/>
      <c r="AX250" s="75"/>
      <c r="AY250" s="75"/>
      <c r="AZ250" s="75"/>
      <c r="BA250" s="75"/>
      <c r="BB250" s="75"/>
      <c r="BC250" s="75"/>
      <c r="BD250" s="75"/>
      <c r="BE250" s="75"/>
      <c r="BF250" s="75"/>
      <c r="BG250" s="75"/>
      <c r="BH250" s="75"/>
      <c r="BI250" s="75"/>
      <c r="BJ250" s="75"/>
      <c r="BK250" s="75"/>
      <c r="BM250" s="74"/>
      <c r="BN250" s="75"/>
      <c r="BO250" s="75"/>
      <c r="BP250" s="75"/>
      <c r="BQ250" s="75"/>
      <c r="BR250" s="75"/>
      <c r="BS250" s="75"/>
      <c r="BT250" s="75"/>
      <c r="BU250" s="75"/>
      <c r="BV250" s="75"/>
      <c r="BW250" s="75"/>
      <c r="BX250" s="75"/>
      <c r="BY250" s="75"/>
      <c r="BZ250" s="75"/>
      <c r="CA250" s="75"/>
      <c r="CB250" s="75"/>
      <c r="CC250" s="75"/>
      <c r="CD250" s="75"/>
      <c r="CE250" s="75"/>
      <c r="CF250" s="75"/>
    </row>
    <row r="251" spans="1:84" s="76" customFormat="1" ht="21" hidden="1" x14ac:dyDescent="0.45">
      <c r="A251" s="36">
        <v>48639</v>
      </c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4"/>
      <c r="V251" s="36">
        <v>48639</v>
      </c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4"/>
      <c r="AQ251" s="34"/>
      <c r="AR251" s="74"/>
      <c r="AS251" s="75"/>
      <c r="AT251" s="75"/>
      <c r="AU251" s="75"/>
      <c r="AV251" s="75"/>
      <c r="AW251" s="75"/>
      <c r="AX251" s="75"/>
      <c r="AY251" s="75"/>
      <c r="AZ251" s="75"/>
      <c r="BA251" s="75"/>
      <c r="BB251" s="75"/>
      <c r="BC251" s="75"/>
      <c r="BD251" s="75"/>
      <c r="BE251" s="75"/>
      <c r="BF251" s="75"/>
      <c r="BG251" s="75"/>
      <c r="BH251" s="75"/>
      <c r="BI251" s="75"/>
      <c r="BJ251" s="75"/>
      <c r="BK251" s="75"/>
      <c r="BM251" s="74"/>
      <c r="BN251" s="75"/>
      <c r="BO251" s="75"/>
      <c r="BP251" s="75"/>
      <c r="BQ251" s="75"/>
      <c r="BR251" s="75"/>
      <c r="BS251" s="75"/>
      <c r="BT251" s="75"/>
      <c r="BU251" s="75"/>
      <c r="BV251" s="75"/>
      <c r="BW251" s="75"/>
      <c r="BX251" s="75"/>
      <c r="BY251" s="75"/>
      <c r="BZ251" s="75"/>
      <c r="CA251" s="75"/>
      <c r="CB251" s="75"/>
      <c r="CC251" s="75"/>
      <c r="CD251" s="75"/>
      <c r="CE251" s="75"/>
      <c r="CF251" s="75"/>
    </row>
    <row r="252" spans="1:84" s="76" customFormat="1" ht="21" hidden="1" x14ac:dyDescent="0.45">
      <c r="A252" s="36">
        <v>48670</v>
      </c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4"/>
      <c r="V252" s="36">
        <v>48670</v>
      </c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4"/>
      <c r="AQ252" s="34"/>
      <c r="AR252" s="74"/>
      <c r="AS252" s="75"/>
      <c r="AT252" s="75"/>
      <c r="AU252" s="75"/>
      <c r="AV252" s="75"/>
      <c r="AW252" s="75"/>
      <c r="AX252" s="75"/>
      <c r="AY252" s="75"/>
      <c r="AZ252" s="75"/>
      <c r="BA252" s="75"/>
      <c r="BB252" s="75"/>
      <c r="BC252" s="75"/>
      <c r="BD252" s="75"/>
      <c r="BE252" s="75"/>
      <c r="BF252" s="75"/>
      <c r="BG252" s="75"/>
      <c r="BH252" s="75"/>
      <c r="BI252" s="75"/>
      <c r="BJ252" s="75"/>
      <c r="BK252" s="75"/>
      <c r="BM252" s="74"/>
      <c r="BN252" s="75"/>
      <c r="BO252" s="75"/>
      <c r="BP252" s="75"/>
      <c r="BQ252" s="75"/>
      <c r="BR252" s="75"/>
      <c r="BS252" s="75"/>
      <c r="BT252" s="75"/>
      <c r="BU252" s="75"/>
      <c r="BV252" s="75"/>
      <c r="BW252" s="75"/>
      <c r="BX252" s="75"/>
      <c r="BY252" s="75"/>
      <c r="BZ252" s="75"/>
      <c r="CA252" s="75"/>
      <c r="CB252" s="75"/>
      <c r="CC252" s="75"/>
      <c r="CD252" s="75"/>
      <c r="CE252" s="75"/>
      <c r="CF252" s="75"/>
    </row>
    <row r="253" spans="1:84" s="76" customFormat="1" ht="21" hidden="1" x14ac:dyDescent="0.45">
      <c r="A253" s="36">
        <v>48700</v>
      </c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4"/>
      <c r="V253" s="36">
        <v>48700</v>
      </c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4"/>
      <c r="AQ253" s="34"/>
      <c r="AR253" s="74"/>
      <c r="AS253" s="75"/>
      <c r="AT253" s="75"/>
      <c r="AU253" s="75"/>
      <c r="AV253" s="75"/>
      <c r="AW253" s="75"/>
      <c r="AX253" s="75"/>
      <c r="AY253" s="75"/>
      <c r="AZ253" s="75"/>
      <c r="BA253" s="75"/>
      <c r="BB253" s="75"/>
      <c r="BC253" s="75"/>
      <c r="BD253" s="75"/>
      <c r="BE253" s="75"/>
      <c r="BF253" s="75"/>
      <c r="BG253" s="75"/>
      <c r="BH253" s="75"/>
      <c r="BI253" s="75"/>
      <c r="BJ253" s="75"/>
      <c r="BK253" s="75"/>
      <c r="BM253" s="74"/>
      <c r="BN253" s="75"/>
      <c r="BO253" s="75"/>
      <c r="BP253" s="75"/>
      <c r="BQ253" s="75"/>
      <c r="BR253" s="75"/>
      <c r="BS253" s="75"/>
      <c r="BT253" s="75"/>
      <c r="BU253" s="75"/>
      <c r="BV253" s="75"/>
      <c r="BW253" s="75"/>
      <c r="BX253" s="75"/>
      <c r="BY253" s="75"/>
      <c r="BZ253" s="75"/>
      <c r="CA253" s="75"/>
      <c r="CB253" s="75"/>
      <c r="CC253" s="75"/>
      <c r="CD253" s="75"/>
      <c r="CE253" s="75"/>
      <c r="CF253" s="75"/>
    </row>
    <row r="254" spans="1:84" s="76" customFormat="1" ht="21" hidden="1" x14ac:dyDescent="0.45">
      <c r="A254" s="36">
        <v>48731</v>
      </c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4"/>
      <c r="V254" s="36">
        <v>48731</v>
      </c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4"/>
      <c r="AQ254" s="34"/>
      <c r="AR254" s="74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75"/>
      <c r="BG254" s="75"/>
      <c r="BH254" s="75"/>
      <c r="BI254" s="75"/>
      <c r="BJ254" s="75"/>
      <c r="BK254" s="75"/>
      <c r="BM254" s="74"/>
      <c r="BN254" s="75"/>
      <c r="BO254" s="75"/>
      <c r="BP254" s="75"/>
      <c r="BQ254" s="75"/>
      <c r="BR254" s="75"/>
      <c r="BS254" s="75"/>
      <c r="BT254" s="75"/>
      <c r="BU254" s="75"/>
      <c r="BV254" s="75"/>
      <c r="BW254" s="75"/>
      <c r="BX254" s="75"/>
      <c r="BY254" s="75"/>
      <c r="BZ254" s="75"/>
      <c r="CA254" s="75"/>
      <c r="CB254" s="75"/>
      <c r="CC254" s="75"/>
      <c r="CD254" s="75"/>
      <c r="CE254" s="75"/>
      <c r="CF254" s="75"/>
    </row>
    <row r="255" spans="1:84" s="76" customFormat="1" ht="21" hidden="1" x14ac:dyDescent="0.45">
      <c r="A255" s="36">
        <v>48761</v>
      </c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4"/>
      <c r="V255" s="36">
        <v>48761</v>
      </c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4"/>
      <c r="AQ255" s="34"/>
      <c r="AR255" s="74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75"/>
      <c r="BE255" s="75"/>
      <c r="BF255" s="75"/>
      <c r="BG255" s="75"/>
      <c r="BH255" s="75"/>
      <c r="BI255" s="75"/>
      <c r="BJ255" s="75"/>
      <c r="BK255" s="75"/>
      <c r="BM255" s="74"/>
      <c r="BN255" s="75"/>
      <c r="BO255" s="75"/>
      <c r="BP255" s="75"/>
      <c r="BQ255" s="75"/>
      <c r="BR255" s="75"/>
      <c r="BS255" s="75"/>
      <c r="BT255" s="75"/>
      <c r="BU255" s="75"/>
      <c r="BV255" s="75"/>
      <c r="BW255" s="75"/>
      <c r="BX255" s="75"/>
      <c r="BY255" s="75"/>
      <c r="BZ255" s="75"/>
      <c r="CA255" s="75"/>
      <c r="CB255" s="75"/>
      <c r="CC255" s="75"/>
      <c r="CD255" s="75"/>
      <c r="CE255" s="75"/>
      <c r="CF255" s="75"/>
    </row>
    <row r="256" spans="1:84" s="76" customFormat="1" ht="21" hidden="1" x14ac:dyDescent="0.45">
      <c r="A256" s="36">
        <v>48792</v>
      </c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4"/>
      <c r="V256" s="36">
        <v>48792</v>
      </c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4"/>
      <c r="AQ256" s="34"/>
      <c r="AR256" s="74"/>
      <c r="AS256" s="75"/>
      <c r="AT256" s="75"/>
      <c r="AU256" s="75"/>
      <c r="AV256" s="75"/>
      <c r="AW256" s="75"/>
      <c r="AX256" s="75"/>
      <c r="AY256" s="75"/>
      <c r="AZ256" s="75"/>
      <c r="BA256" s="75"/>
      <c r="BB256" s="75"/>
      <c r="BC256" s="75"/>
      <c r="BD256" s="75"/>
      <c r="BE256" s="75"/>
      <c r="BF256" s="75"/>
      <c r="BG256" s="75"/>
      <c r="BH256" s="75"/>
      <c r="BI256" s="75"/>
      <c r="BJ256" s="75"/>
      <c r="BK256" s="75"/>
      <c r="BM256" s="74"/>
      <c r="BN256" s="75"/>
      <c r="BO256" s="75"/>
      <c r="BP256" s="75"/>
      <c r="BQ256" s="75"/>
      <c r="BR256" s="75"/>
      <c r="BS256" s="75"/>
      <c r="BT256" s="75"/>
      <c r="BU256" s="75"/>
      <c r="BV256" s="75"/>
      <c r="BW256" s="75"/>
      <c r="BX256" s="75"/>
      <c r="BY256" s="75"/>
      <c r="BZ256" s="75"/>
      <c r="CA256" s="75"/>
      <c r="CB256" s="75"/>
      <c r="CC256" s="75"/>
      <c r="CD256" s="75"/>
      <c r="CE256" s="75"/>
      <c r="CF256" s="75"/>
    </row>
    <row r="257" spans="1:84" s="76" customFormat="1" ht="21" hidden="1" x14ac:dyDescent="0.45">
      <c r="A257" s="36">
        <v>48823</v>
      </c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4"/>
      <c r="V257" s="36">
        <v>48823</v>
      </c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4"/>
      <c r="AQ257" s="34"/>
      <c r="AR257" s="74"/>
      <c r="AS257" s="75"/>
      <c r="AT257" s="75"/>
      <c r="AU257" s="75"/>
      <c r="AV257" s="75"/>
      <c r="AW257" s="75"/>
      <c r="AX257" s="75"/>
      <c r="AY257" s="75"/>
      <c r="AZ257" s="75"/>
      <c r="BA257" s="75"/>
      <c r="BB257" s="75"/>
      <c r="BC257" s="75"/>
      <c r="BD257" s="75"/>
      <c r="BE257" s="75"/>
      <c r="BF257" s="75"/>
      <c r="BG257" s="75"/>
      <c r="BH257" s="75"/>
      <c r="BI257" s="75"/>
      <c r="BJ257" s="75"/>
      <c r="BK257" s="75"/>
      <c r="BM257" s="74"/>
      <c r="BN257" s="75"/>
      <c r="BO257" s="75"/>
      <c r="BP257" s="75"/>
      <c r="BQ257" s="75"/>
      <c r="BR257" s="75"/>
      <c r="BS257" s="75"/>
      <c r="BT257" s="75"/>
      <c r="BU257" s="75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</row>
    <row r="258" spans="1:84" s="76" customFormat="1" ht="21" hidden="1" x14ac:dyDescent="0.45">
      <c r="A258" s="36">
        <v>48853</v>
      </c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4"/>
      <c r="V258" s="36">
        <v>48853</v>
      </c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4"/>
      <c r="AQ258" s="34"/>
      <c r="AR258" s="74"/>
      <c r="AS258" s="75"/>
      <c r="AT258" s="75"/>
      <c r="AU258" s="75"/>
      <c r="AV258" s="75"/>
      <c r="AW258" s="75"/>
      <c r="AX258" s="75"/>
      <c r="AY258" s="75"/>
      <c r="AZ258" s="75"/>
      <c r="BA258" s="75"/>
      <c r="BB258" s="75"/>
      <c r="BC258" s="75"/>
      <c r="BD258" s="75"/>
      <c r="BE258" s="75"/>
      <c r="BF258" s="75"/>
      <c r="BG258" s="75"/>
      <c r="BH258" s="75"/>
      <c r="BI258" s="75"/>
      <c r="BJ258" s="75"/>
      <c r="BK258" s="75"/>
      <c r="BM258" s="74"/>
      <c r="BN258" s="75"/>
      <c r="BO258" s="75"/>
      <c r="BP258" s="75"/>
      <c r="BQ258" s="75"/>
      <c r="BR258" s="75"/>
      <c r="BS258" s="75"/>
      <c r="BT258" s="75"/>
      <c r="BU258" s="75"/>
      <c r="BV258" s="75"/>
      <c r="BW258" s="75"/>
      <c r="BX258" s="75"/>
      <c r="BY258" s="75"/>
      <c r="BZ258" s="75"/>
      <c r="CA258" s="75"/>
      <c r="CB258" s="75"/>
      <c r="CC258" s="75"/>
      <c r="CD258" s="75"/>
      <c r="CE258" s="75"/>
      <c r="CF258" s="75"/>
    </row>
    <row r="259" spans="1:84" s="76" customFormat="1" ht="21" hidden="1" x14ac:dyDescent="0.45">
      <c r="A259" s="36">
        <v>48884</v>
      </c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4"/>
      <c r="V259" s="36">
        <v>48884</v>
      </c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4"/>
      <c r="AQ259" s="34"/>
      <c r="AR259" s="74"/>
      <c r="AS259" s="75"/>
      <c r="AT259" s="75"/>
      <c r="AU259" s="75"/>
      <c r="AV259" s="75"/>
      <c r="AW259" s="75"/>
      <c r="AX259" s="75"/>
      <c r="AY259" s="75"/>
      <c r="AZ259" s="75"/>
      <c r="BA259" s="75"/>
      <c r="BB259" s="75"/>
      <c r="BC259" s="75"/>
      <c r="BD259" s="75"/>
      <c r="BE259" s="75"/>
      <c r="BF259" s="75"/>
      <c r="BG259" s="75"/>
      <c r="BH259" s="75"/>
      <c r="BI259" s="75"/>
      <c r="BJ259" s="75"/>
      <c r="BK259" s="75"/>
      <c r="BM259" s="74"/>
      <c r="BN259" s="75"/>
      <c r="BO259" s="75"/>
      <c r="BP259" s="75"/>
      <c r="BQ259" s="75"/>
      <c r="BR259" s="75"/>
      <c r="BS259" s="75"/>
      <c r="BT259" s="75"/>
      <c r="BU259" s="75"/>
      <c r="BV259" s="75"/>
      <c r="BW259" s="75"/>
      <c r="BX259" s="75"/>
      <c r="BY259" s="75"/>
      <c r="BZ259" s="75"/>
      <c r="CA259" s="75"/>
      <c r="CB259" s="75"/>
      <c r="CC259" s="75"/>
      <c r="CD259" s="75"/>
      <c r="CE259" s="75"/>
      <c r="CF259" s="75"/>
    </row>
    <row r="260" spans="1:84" s="76" customFormat="1" ht="21" hidden="1" x14ac:dyDescent="0.45">
      <c r="A260" s="38">
        <v>48914</v>
      </c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4"/>
      <c r="V260" s="38">
        <v>48914</v>
      </c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4"/>
      <c r="AQ260" s="34"/>
      <c r="AR260" s="74"/>
      <c r="AS260" s="75"/>
      <c r="AT260" s="75"/>
      <c r="AU260" s="75"/>
      <c r="AV260" s="75"/>
      <c r="AW260" s="75"/>
      <c r="AX260" s="75"/>
      <c r="AY260" s="75"/>
      <c r="AZ260" s="75"/>
      <c r="BA260" s="75"/>
      <c r="BB260" s="75"/>
      <c r="BC260" s="75"/>
      <c r="BD260" s="75"/>
      <c r="BE260" s="75"/>
      <c r="BF260" s="75"/>
      <c r="BG260" s="75"/>
      <c r="BH260" s="75"/>
      <c r="BI260" s="75"/>
      <c r="BJ260" s="75"/>
      <c r="BK260" s="75"/>
      <c r="BM260" s="74"/>
      <c r="BN260" s="75"/>
      <c r="BO260" s="75"/>
      <c r="BP260" s="75"/>
      <c r="BQ260" s="75"/>
      <c r="BR260" s="75"/>
      <c r="BS260" s="75"/>
      <c r="BT260" s="75"/>
      <c r="BU260" s="75"/>
      <c r="BV260" s="75"/>
      <c r="BW260" s="75"/>
      <c r="BX260" s="75"/>
      <c r="BY260" s="75"/>
      <c r="BZ260" s="75"/>
      <c r="CA260" s="75"/>
      <c r="CB260" s="75"/>
      <c r="CC260" s="75"/>
      <c r="CD260" s="75"/>
      <c r="CE260" s="75"/>
      <c r="CF260" s="75"/>
    </row>
    <row r="261" spans="1:84" s="76" customFormat="1" ht="21" hidden="1" x14ac:dyDescent="0.45">
      <c r="A261" s="40">
        <v>48945</v>
      </c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34"/>
      <c r="V261" s="40">
        <v>48945</v>
      </c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34"/>
      <c r="AQ261" s="34"/>
      <c r="AR261" s="74"/>
      <c r="AS261" s="75"/>
      <c r="AT261" s="75"/>
      <c r="AU261" s="75"/>
      <c r="AV261" s="75"/>
      <c r="AW261" s="75"/>
      <c r="AX261" s="75"/>
      <c r="AY261" s="75"/>
      <c r="AZ261" s="75"/>
      <c r="BA261" s="75"/>
      <c r="BB261" s="75"/>
      <c r="BC261" s="75"/>
      <c r="BD261" s="75"/>
      <c r="BE261" s="75"/>
      <c r="BF261" s="75"/>
      <c r="BG261" s="75"/>
      <c r="BH261" s="75"/>
      <c r="BI261" s="75"/>
      <c r="BJ261" s="75"/>
      <c r="BK261" s="75"/>
      <c r="BM261" s="74"/>
      <c r="BN261" s="75"/>
      <c r="BO261" s="75"/>
      <c r="BP261" s="75"/>
      <c r="BQ261" s="75"/>
      <c r="BR261" s="75"/>
      <c r="BS261" s="75"/>
      <c r="BT261" s="75"/>
      <c r="BU261" s="75"/>
      <c r="BV261" s="75"/>
      <c r="BW261" s="75"/>
      <c r="BX261" s="75"/>
      <c r="BY261" s="75"/>
      <c r="BZ261" s="75"/>
      <c r="CA261" s="75"/>
      <c r="CB261" s="75"/>
      <c r="CC261" s="75"/>
      <c r="CD261" s="75"/>
      <c r="CE261" s="75"/>
      <c r="CF261" s="75"/>
    </row>
    <row r="262" spans="1:84" s="76" customFormat="1" ht="21" hidden="1" x14ac:dyDescent="0.45">
      <c r="A262" s="42">
        <v>48976</v>
      </c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34"/>
      <c r="V262" s="42">
        <v>48976</v>
      </c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34"/>
      <c r="AQ262" s="34"/>
      <c r="AR262" s="74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75"/>
      <c r="BE262" s="75"/>
      <c r="BF262" s="75"/>
      <c r="BG262" s="75"/>
      <c r="BH262" s="75"/>
      <c r="BI262" s="75"/>
      <c r="BJ262" s="75"/>
      <c r="BK262" s="75"/>
      <c r="BM262" s="74"/>
      <c r="BN262" s="75"/>
      <c r="BO262" s="75"/>
      <c r="BP262" s="75"/>
      <c r="BQ262" s="75"/>
      <c r="BR262" s="75"/>
      <c r="BS262" s="75"/>
      <c r="BT262" s="75"/>
      <c r="BU262" s="75"/>
      <c r="BV262" s="75"/>
      <c r="BW262" s="75"/>
      <c r="BX262" s="75"/>
      <c r="BY262" s="75"/>
      <c r="BZ262" s="75"/>
      <c r="CA262" s="75"/>
      <c r="CB262" s="75"/>
      <c r="CC262" s="75"/>
      <c r="CD262" s="75"/>
      <c r="CE262" s="75"/>
      <c r="CF262" s="75"/>
    </row>
    <row r="263" spans="1:84" s="76" customFormat="1" ht="21" hidden="1" x14ac:dyDescent="0.45">
      <c r="A263" s="42">
        <v>49004</v>
      </c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34"/>
      <c r="V263" s="42">
        <v>49004</v>
      </c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34"/>
      <c r="AQ263" s="34"/>
      <c r="AR263" s="74"/>
      <c r="AS263" s="75"/>
      <c r="AT263" s="75"/>
      <c r="AU263" s="75"/>
      <c r="AV263" s="75"/>
      <c r="AW263" s="75"/>
      <c r="AX263" s="75"/>
      <c r="AY263" s="75"/>
      <c r="AZ263" s="75"/>
      <c r="BA263" s="75"/>
      <c r="BB263" s="75"/>
      <c r="BC263" s="75"/>
      <c r="BD263" s="75"/>
      <c r="BE263" s="75"/>
      <c r="BF263" s="75"/>
      <c r="BG263" s="75"/>
      <c r="BH263" s="75"/>
      <c r="BI263" s="75"/>
      <c r="BJ263" s="75"/>
      <c r="BK263" s="75"/>
      <c r="BM263" s="74"/>
      <c r="BN263" s="75"/>
      <c r="BO263" s="75"/>
      <c r="BP263" s="75"/>
      <c r="BQ263" s="75"/>
      <c r="BR263" s="75"/>
      <c r="BS263" s="75"/>
      <c r="BT263" s="75"/>
      <c r="BU263" s="75"/>
      <c r="BV263" s="75"/>
      <c r="BW263" s="75"/>
      <c r="BX263" s="75"/>
      <c r="BY263" s="75"/>
      <c r="BZ263" s="75"/>
      <c r="CA263" s="75"/>
      <c r="CB263" s="75"/>
      <c r="CC263" s="75"/>
      <c r="CD263" s="75"/>
      <c r="CE263" s="75"/>
      <c r="CF263" s="75"/>
    </row>
    <row r="264" spans="1:84" s="76" customFormat="1" ht="21" hidden="1" x14ac:dyDescent="0.45">
      <c r="A264" s="42">
        <v>49035</v>
      </c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34"/>
      <c r="V264" s="42">
        <v>49035</v>
      </c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34"/>
      <c r="AQ264" s="34"/>
      <c r="AR264" s="74"/>
      <c r="AS264" s="75"/>
      <c r="AT264" s="75"/>
      <c r="AU264" s="75"/>
      <c r="AV264" s="75"/>
      <c r="AW264" s="75"/>
      <c r="AX264" s="75"/>
      <c r="AY264" s="75"/>
      <c r="AZ264" s="75"/>
      <c r="BA264" s="75"/>
      <c r="BB264" s="75"/>
      <c r="BC264" s="75"/>
      <c r="BD264" s="75"/>
      <c r="BE264" s="75"/>
      <c r="BF264" s="75"/>
      <c r="BG264" s="75"/>
      <c r="BH264" s="75"/>
      <c r="BI264" s="75"/>
      <c r="BJ264" s="75"/>
      <c r="BK264" s="75"/>
      <c r="BM264" s="74"/>
      <c r="BN264" s="75"/>
      <c r="BO264" s="75"/>
      <c r="BP264" s="75"/>
      <c r="BQ264" s="75"/>
      <c r="BR264" s="75"/>
      <c r="BS264" s="75"/>
      <c r="BT264" s="75"/>
      <c r="BU264" s="75"/>
      <c r="BV264" s="75"/>
      <c r="BW264" s="75"/>
      <c r="BX264" s="75"/>
      <c r="BY264" s="75"/>
      <c r="BZ264" s="75"/>
      <c r="CA264" s="75"/>
      <c r="CB264" s="75"/>
      <c r="CC264" s="75"/>
      <c r="CD264" s="75"/>
      <c r="CE264" s="75"/>
      <c r="CF264" s="75"/>
    </row>
    <row r="265" spans="1:84" s="76" customFormat="1" ht="21" hidden="1" x14ac:dyDescent="0.45">
      <c r="A265" s="42">
        <v>49065</v>
      </c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34"/>
      <c r="V265" s="42">
        <v>49065</v>
      </c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34"/>
      <c r="AQ265" s="34"/>
      <c r="AR265" s="74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M265" s="74"/>
      <c r="BN265" s="75"/>
      <c r="BO265" s="75"/>
      <c r="BP265" s="75"/>
      <c r="BQ265" s="75"/>
      <c r="BR265" s="75"/>
      <c r="BS265" s="75"/>
      <c r="BT265" s="75"/>
      <c r="BU265" s="75"/>
      <c r="BV265" s="75"/>
      <c r="BW265" s="75"/>
      <c r="BX265" s="75"/>
      <c r="BY265" s="75"/>
      <c r="BZ265" s="75"/>
      <c r="CA265" s="75"/>
      <c r="CB265" s="75"/>
      <c r="CC265" s="75"/>
      <c r="CD265" s="75"/>
      <c r="CE265" s="75"/>
      <c r="CF265" s="75"/>
    </row>
    <row r="266" spans="1:84" s="76" customFormat="1" ht="21" hidden="1" x14ac:dyDescent="0.45">
      <c r="A266" s="42">
        <v>49096</v>
      </c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34"/>
      <c r="V266" s="42">
        <v>49096</v>
      </c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34"/>
      <c r="AQ266" s="34"/>
      <c r="AR266" s="74"/>
      <c r="AS266" s="75"/>
      <c r="AT266" s="75"/>
      <c r="AU266" s="75"/>
      <c r="AV266" s="75"/>
      <c r="AW266" s="75"/>
      <c r="AX266" s="75"/>
      <c r="AY266" s="75"/>
      <c r="AZ266" s="75"/>
      <c r="BA266" s="75"/>
      <c r="BB266" s="75"/>
      <c r="BC266" s="75"/>
      <c r="BD266" s="75"/>
      <c r="BE266" s="75"/>
      <c r="BF266" s="75"/>
      <c r="BG266" s="75"/>
      <c r="BH266" s="75"/>
      <c r="BI266" s="75"/>
      <c r="BJ266" s="75"/>
      <c r="BK266" s="75"/>
      <c r="BM266" s="74"/>
      <c r="BN266" s="75"/>
      <c r="BO266" s="75"/>
      <c r="BP266" s="75"/>
      <c r="BQ266" s="75"/>
      <c r="BR266" s="75"/>
      <c r="BS266" s="75"/>
      <c r="BT266" s="75"/>
      <c r="BU266" s="75"/>
      <c r="BV266" s="75"/>
      <c r="BW266" s="75"/>
      <c r="BX266" s="75"/>
      <c r="BY266" s="75"/>
      <c r="BZ266" s="75"/>
      <c r="CA266" s="75"/>
      <c r="CB266" s="75"/>
      <c r="CC266" s="75"/>
      <c r="CD266" s="75"/>
      <c r="CE266" s="75"/>
      <c r="CF266" s="75"/>
    </row>
    <row r="267" spans="1:84" s="76" customFormat="1" ht="21" hidden="1" x14ac:dyDescent="0.45">
      <c r="A267" s="42">
        <v>49126</v>
      </c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34"/>
      <c r="V267" s="42">
        <v>49126</v>
      </c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34"/>
      <c r="AQ267" s="34"/>
      <c r="AR267" s="74"/>
      <c r="AS267" s="75"/>
      <c r="AT267" s="75"/>
      <c r="AU267" s="75"/>
      <c r="AV267" s="75"/>
      <c r="AW267" s="75"/>
      <c r="AX267" s="75"/>
      <c r="AY267" s="75"/>
      <c r="AZ267" s="75"/>
      <c r="BA267" s="75"/>
      <c r="BB267" s="75"/>
      <c r="BC267" s="75"/>
      <c r="BD267" s="75"/>
      <c r="BE267" s="75"/>
      <c r="BF267" s="75"/>
      <c r="BG267" s="75"/>
      <c r="BH267" s="75"/>
      <c r="BI267" s="75"/>
      <c r="BJ267" s="75"/>
      <c r="BK267" s="75"/>
      <c r="BM267" s="74"/>
      <c r="BN267" s="75"/>
      <c r="BO267" s="75"/>
      <c r="BP267" s="75"/>
      <c r="BQ267" s="75"/>
      <c r="BR267" s="75"/>
      <c r="BS267" s="75"/>
      <c r="BT267" s="75"/>
      <c r="BU267" s="75"/>
      <c r="BV267" s="75"/>
      <c r="BW267" s="75"/>
      <c r="BX267" s="75"/>
      <c r="BY267" s="75"/>
      <c r="BZ267" s="75"/>
      <c r="CA267" s="75"/>
      <c r="CB267" s="75"/>
      <c r="CC267" s="75"/>
      <c r="CD267" s="75"/>
      <c r="CE267" s="75"/>
      <c r="CF267" s="75"/>
    </row>
    <row r="268" spans="1:84" s="76" customFormat="1" ht="21" hidden="1" x14ac:dyDescent="0.45">
      <c r="A268" s="42">
        <v>49157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34"/>
      <c r="V268" s="42">
        <v>49157</v>
      </c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34"/>
      <c r="AQ268" s="34"/>
      <c r="AR268" s="74"/>
      <c r="AS268" s="75"/>
      <c r="AT268" s="75"/>
      <c r="AU268" s="75"/>
      <c r="AV268" s="75"/>
      <c r="AW268" s="75"/>
      <c r="AX268" s="75"/>
      <c r="AY268" s="75"/>
      <c r="AZ268" s="75"/>
      <c r="BA268" s="75"/>
      <c r="BB268" s="75"/>
      <c r="BC268" s="75"/>
      <c r="BD268" s="75"/>
      <c r="BE268" s="75"/>
      <c r="BF268" s="75"/>
      <c r="BG268" s="75"/>
      <c r="BH268" s="75"/>
      <c r="BI268" s="75"/>
      <c r="BJ268" s="75"/>
      <c r="BK268" s="75"/>
      <c r="BM268" s="74"/>
      <c r="BN268" s="75"/>
      <c r="BO268" s="75"/>
      <c r="BP268" s="75"/>
      <c r="BQ268" s="75"/>
      <c r="BR268" s="75"/>
      <c r="BS268" s="75"/>
      <c r="BT268" s="75"/>
      <c r="BU268" s="75"/>
      <c r="BV268" s="75"/>
      <c r="BW268" s="75"/>
      <c r="BX268" s="75"/>
      <c r="BY268" s="75"/>
      <c r="BZ268" s="75"/>
      <c r="CA268" s="75"/>
      <c r="CB268" s="75"/>
      <c r="CC268" s="75"/>
      <c r="CD268" s="75"/>
      <c r="CE268" s="75"/>
      <c r="CF268" s="75"/>
    </row>
    <row r="269" spans="1:84" s="76" customFormat="1" ht="21" hidden="1" x14ac:dyDescent="0.45">
      <c r="A269" s="42">
        <v>49188</v>
      </c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34"/>
      <c r="V269" s="42">
        <v>49188</v>
      </c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34"/>
      <c r="AQ269" s="34"/>
      <c r="AR269" s="74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M269" s="74"/>
      <c r="BN269" s="75"/>
      <c r="BO269" s="75"/>
      <c r="BP269" s="75"/>
      <c r="BQ269" s="75"/>
      <c r="BR269" s="75"/>
      <c r="BS269" s="75"/>
      <c r="BT269" s="75"/>
      <c r="BU269" s="75"/>
      <c r="BV269" s="75"/>
      <c r="BW269" s="75"/>
      <c r="BX269" s="75"/>
      <c r="BY269" s="75"/>
      <c r="BZ269" s="75"/>
      <c r="CA269" s="75"/>
      <c r="CB269" s="75"/>
      <c r="CC269" s="75"/>
      <c r="CD269" s="75"/>
      <c r="CE269" s="75"/>
      <c r="CF269" s="75"/>
    </row>
    <row r="270" spans="1:84" s="76" customFormat="1" ht="21" hidden="1" x14ac:dyDescent="0.45">
      <c r="A270" s="42">
        <v>49218</v>
      </c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34"/>
      <c r="V270" s="42">
        <v>49218</v>
      </c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34"/>
      <c r="AQ270" s="34"/>
      <c r="AR270" s="74"/>
      <c r="AS270" s="75"/>
      <c r="AT270" s="75"/>
      <c r="AU270" s="75"/>
      <c r="AV270" s="75"/>
      <c r="AW270" s="75"/>
      <c r="AX270" s="75"/>
      <c r="AY270" s="75"/>
      <c r="AZ270" s="75"/>
      <c r="BA270" s="75"/>
      <c r="BB270" s="75"/>
      <c r="BC270" s="75"/>
      <c r="BD270" s="75"/>
      <c r="BE270" s="75"/>
      <c r="BF270" s="75"/>
      <c r="BG270" s="75"/>
      <c r="BH270" s="75"/>
      <c r="BI270" s="75"/>
      <c r="BJ270" s="75"/>
      <c r="BK270" s="75"/>
      <c r="BM270" s="74"/>
      <c r="BN270" s="75"/>
      <c r="BO270" s="75"/>
      <c r="BP270" s="75"/>
      <c r="BQ270" s="75"/>
      <c r="BR270" s="75"/>
      <c r="BS270" s="75"/>
      <c r="BT270" s="75"/>
      <c r="BU270" s="75"/>
      <c r="BV270" s="75"/>
      <c r="BW270" s="75"/>
      <c r="BX270" s="75"/>
      <c r="BY270" s="75"/>
      <c r="BZ270" s="75"/>
      <c r="CA270" s="75"/>
      <c r="CB270" s="75"/>
      <c r="CC270" s="75"/>
      <c r="CD270" s="75"/>
      <c r="CE270" s="75"/>
      <c r="CF270" s="75"/>
    </row>
    <row r="271" spans="1:84" s="76" customFormat="1" ht="21" hidden="1" x14ac:dyDescent="0.45">
      <c r="A271" s="42">
        <v>49249</v>
      </c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34"/>
      <c r="V271" s="42">
        <v>49249</v>
      </c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34"/>
      <c r="AQ271" s="34"/>
      <c r="AR271" s="74"/>
      <c r="AS271" s="75"/>
      <c r="AT271" s="75"/>
      <c r="AU271" s="75"/>
      <c r="AV271" s="75"/>
      <c r="AW271" s="75"/>
      <c r="AX271" s="75"/>
      <c r="AY271" s="75"/>
      <c r="AZ271" s="75"/>
      <c r="BA271" s="75"/>
      <c r="BB271" s="75"/>
      <c r="BC271" s="75"/>
      <c r="BD271" s="75"/>
      <c r="BE271" s="75"/>
      <c r="BF271" s="75"/>
      <c r="BG271" s="75"/>
      <c r="BH271" s="75"/>
      <c r="BI271" s="75"/>
      <c r="BJ271" s="75"/>
      <c r="BK271" s="75"/>
      <c r="BM271" s="74"/>
      <c r="BN271" s="75"/>
      <c r="BO271" s="75"/>
      <c r="BP271" s="75"/>
      <c r="BQ271" s="75"/>
      <c r="BR271" s="75"/>
      <c r="BS271" s="75"/>
      <c r="BT271" s="75"/>
      <c r="BU271" s="75"/>
      <c r="BV271" s="75"/>
      <c r="BW271" s="75"/>
      <c r="BX271" s="75"/>
      <c r="BY271" s="75"/>
      <c r="BZ271" s="75"/>
      <c r="CA271" s="75"/>
      <c r="CB271" s="75"/>
      <c r="CC271" s="75"/>
      <c r="CD271" s="75"/>
      <c r="CE271" s="75"/>
      <c r="CF271" s="75"/>
    </row>
    <row r="272" spans="1:84" s="76" customFormat="1" ht="21" hidden="1" x14ac:dyDescent="0.45">
      <c r="A272" s="44">
        <v>49279</v>
      </c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34"/>
      <c r="V272" s="44">
        <v>49279</v>
      </c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34"/>
      <c r="AQ272" s="34"/>
      <c r="AR272" s="74"/>
      <c r="AS272" s="75"/>
      <c r="AT272" s="75"/>
      <c r="AU272" s="75"/>
      <c r="AV272" s="75"/>
      <c r="AW272" s="75"/>
      <c r="AX272" s="75"/>
      <c r="AY272" s="75"/>
      <c r="AZ272" s="75"/>
      <c r="BA272" s="75"/>
      <c r="BB272" s="75"/>
      <c r="BC272" s="75"/>
      <c r="BD272" s="75"/>
      <c r="BE272" s="75"/>
      <c r="BF272" s="75"/>
      <c r="BG272" s="75"/>
      <c r="BH272" s="75"/>
      <c r="BI272" s="75"/>
      <c r="BJ272" s="75"/>
      <c r="BK272" s="75"/>
      <c r="BM272" s="74"/>
      <c r="BN272" s="75"/>
      <c r="BO272" s="75"/>
      <c r="BP272" s="75"/>
      <c r="BQ272" s="75"/>
      <c r="BR272" s="75"/>
      <c r="BS272" s="75"/>
      <c r="BT272" s="75"/>
      <c r="BU272" s="75"/>
      <c r="BV272" s="75"/>
      <c r="BW272" s="75"/>
      <c r="BX272" s="75"/>
      <c r="BY272" s="75"/>
      <c r="BZ272" s="75"/>
      <c r="CA272" s="75"/>
      <c r="CB272" s="75"/>
      <c r="CC272" s="75"/>
      <c r="CD272" s="75"/>
      <c r="CE272" s="75"/>
      <c r="CF272" s="75"/>
    </row>
    <row r="273" spans="1:84" s="76" customFormat="1" ht="21" hidden="1" x14ac:dyDescent="0.45">
      <c r="A273" s="46">
        <v>49310</v>
      </c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34"/>
      <c r="V273" s="46">
        <v>49310</v>
      </c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34"/>
      <c r="AQ273" s="34"/>
      <c r="AR273" s="74"/>
      <c r="AS273" s="75"/>
      <c r="AT273" s="75"/>
      <c r="AU273" s="75"/>
      <c r="AV273" s="75"/>
      <c r="AW273" s="75"/>
      <c r="AX273" s="75"/>
      <c r="AY273" s="75"/>
      <c r="AZ273" s="75"/>
      <c r="BA273" s="75"/>
      <c r="BB273" s="75"/>
      <c r="BC273" s="75"/>
      <c r="BD273" s="75"/>
      <c r="BE273" s="75"/>
      <c r="BF273" s="75"/>
      <c r="BG273" s="75"/>
      <c r="BH273" s="75"/>
      <c r="BI273" s="75"/>
      <c r="BJ273" s="75"/>
      <c r="BK273" s="75"/>
      <c r="BM273" s="74"/>
      <c r="BN273" s="75"/>
      <c r="BO273" s="75"/>
      <c r="BP273" s="75"/>
      <c r="BQ273" s="75"/>
      <c r="BR273" s="75"/>
      <c r="BS273" s="75"/>
      <c r="BT273" s="75"/>
      <c r="BU273" s="75"/>
      <c r="BV273" s="75"/>
      <c r="BW273" s="75"/>
      <c r="BX273" s="75"/>
      <c r="BY273" s="75"/>
      <c r="BZ273" s="75"/>
      <c r="CA273" s="75"/>
      <c r="CB273" s="75"/>
      <c r="CC273" s="75"/>
      <c r="CD273" s="75"/>
      <c r="CE273" s="75"/>
      <c r="CF273" s="75"/>
    </row>
    <row r="274" spans="1:84" s="76" customFormat="1" ht="21" hidden="1" x14ac:dyDescent="0.45">
      <c r="A274" s="36">
        <v>49341</v>
      </c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4"/>
      <c r="V274" s="36">
        <v>49341</v>
      </c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4"/>
      <c r="AQ274" s="34"/>
      <c r="AR274" s="74"/>
      <c r="AS274" s="75"/>
      <c r="AT274" s="75"/>
      <c r="AU274" s="75"/>
      <c r="AV274" s="75"/>
      <c r="AW274" s="75"/>
      <c r="AX274" s="75"/>
      <c r="AY274" s="75"/>
      <c r="AZ274" s="75"/>
      <c r="BA274" s="75"/>
      <c r="BB274" s="75"/>
      <c r="BC274" s="75"/>
      <c r="BD274" s="75"/>
      <c r="BE274" s="75"/>
      <c r="BF274" s="75"/>
      <c r="BG274" s="75"/>
      <c r="BH274" s="75"/>
      <c r="BI274" s="75"/>
      <c r="BJ274" s="75"/>
      <c r="BK274" s="75"/>
      <c r="BM274" s="74"/>
      <c r="BN274" s="75"/>
      <c r="BO274" s="75"/>
      <c r="BP274" s="75"/>
      <c r="BQ274" s="75"/>
      <c r="BR274" s="75"/>
      <c r="BS274" s="75"/>
      <c r="BT274" s="75"/>
      <c r="BU274" s="75"/>
      <c r="BV274" s="75"/>
      <c r="BW274" s="75"/>
      <c r="BX274" s="75"/>
      <c r="BY274" s="75"/>
      <c r="BZ274" s="75"/>
      <c r="CA274" s="75"/>
      <c r="CB274" s="75"/>
      <c r="CC274" s="75"/>
      <c r="CD274" s="75"/>
      <c r="CE274" s="75"/>
      <c r="CF274" s="75"/>
    </row>
    <row r="275" spans="1:84" s="76" customFormat="1" ht="21" hidden="1" x14ac:dyDescent="0.45">
      <c r="A275" s="36">
        <v>49369</v>
      </c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4"/>
      <c r="V275" s="36">
        <v>49369</v>
      </c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4"/>
      <c r="AQ275" s="34"/>
      <c r="AR275" s="74"/>
      <c r="AS275" s="75"/>
      <c r="AT275" s="75"/>
      <c r="AU275" s="75"/>
      <c r="AV275" s="75"/>
      <c r="AW275" s="75"/>
      <c r="AX275" s="75"/>
      <c r="AY275" s="75"/>
      <c r="AZ275" s="75"/>
      <c r="BA275" s="75"/>
      <c r="BB275" s="75"/>
      <c r="BC275" s="75"/>
      <c r="BD275" s="75"/>
      <c r="BE275" s="75"/>
      <c r="BF275" s="75"/>
      <c r="BG275" s="75"/>
      <c r="BH275" s="75"/>
      <c r="BI275" s="75"/>
      <c r="BJ275" s="75"/>
      <c r="BK275" s="75"/>
      <c r="BM275" s="74"/>
      <c r="BN275" s="75"/>
      <c r="BO275" s="75"/>
      <c r="BP275" s="75"/>
      <c r="BQ275" s="75"/>
      <c r="BR275" s="75"/>
      <c r="BS275" s="75"/>
      <c r="BT275" s="75"/>
      <c r="BU275" s="75"/>
      <c r="BV275" s="75"/>
      <c r="BW275" s="75"/>
      <c r="BX275" s="75"/>
      <c r="BY275" s="75"/>
      <c r="BZ275" s="75"/>
      <c r="CA275" s="75"/>
      <c r="CB275" s="75"/>
      <c r="CC275" s="75"/>
      <c r="CD275" s="75"/>
      <c r="CE275" s="75"/>
      <c r="CF275" s="75"/>
    </row>
    <row r="276" spans="1:84" s="76" customFormat="1" ht="21" hidden="1" x14ac:dyDescent="0.45">
      <c r="A276" s="36">
        <v>49400</v>
      </c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4"/>
      <c r="V276" s="36">
        <v>49400</v>
      </c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4"/>
      <c r="AQ276" s="34"/>
      <c r="AR276" s="74"/>
      <c r="AS276" s="75"/>
      <c r="AT276" s="75"/>
      <c r="AU276" s="75"/>
      <c r="AV276" s="75"/>
      <c r="AW276" s="75"/>
      <c r="AX276" s="75"/>
      <c r="AY276" s="75"/>
      <c r="AZ276" s="75"/>
      <c r="BA276" s="75"/>
      <c r="BB276" s="75"/>
      <c r="BC276" s="75"/>
      <c r="BD276" s="75"/>
      <c r="BE276" s="75"/>
      <c r="BF276" s="75"/>
      <c r="BG276" s="75"/>
      <c r="BH276" s="75"/>
      <c r="BI276" s="75"/>
      <c r="BJ276" s="75"/>
      <c r="BK276" s="75"/>
      <c r="BM276" s="74"/>
      <c r="BN276" s="75"/>
      <c r="BO276" s="75"/>
      <c r="BP276" s="75"/>
      <c r="BQ276" s="75"/>
      <c r="BR276" s="75"/>
      <c r="BS276" s="75"/>
      <c r="BT276" s="75"/>
      <c r="BU276" s="75"/>
      <c r="BV276" s="75"/>
      <c r="BW276" s="75"/>
      <c r="BX276" s="75"/>
      <c r="BY276" s="75"/>
      <c r="BZ276" s="75"/>
      <c r="CA276" s="75"/>
      <c r="CB276" s="75"/>
      <c r="CC276" s="75"/>
      <c r="CD276" s="75"/>
      <c r="CE276" s="75"/>
      <c r="CF276" s="75"/>
    </row>
    <row r="277" spans="1:84" s="76" customFormat="1" ht="21" hidden="1" x14ac:dyDescent="0.45">
      <c r="A277" s="36">
        <v>49430</v>
      </c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4"/>
      <c r="V277" s="36">
        <v>49430</v>
      </c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4"/>
      <c r="AQ277" s="34"/>
      <c r="AR277" s="74"/>
      <c r="AS277" s="75"/>
      <c r="AT277" s="75"/>
      <c r="AU277" s="75"/>
      <c r="AV277" s="75"/>
      <c r="AW277" s="75"/>
      <c r="AX277" s="75"/>
      <c r="AY277" s="75"/>
      <c r="AZ277" s="75"/>
      <c r="BA277" s="75"/>
      <c r="BB277" s="75"/>
      <c r="BC277" s="75"/>
      <c r="BD277" s="75"/>
      <c r="BE277" s="75"/>
      <c r="BF277" s="75"/>
      <c r="BG277" s="75"/>
      <c r="BH277" s="75"/>
      <c r="BI277" s="75"/>
      <c r="BJ277" s="75"/>
      <c r="BK277" s="75"/>
      <c r="BM277" s="74"/>
      <c r="BN277" s="75"/>
      <c r="BO277" s="75"/>
      <c r="BP277" s="75"/>
      <c r="BQ277" s="75"/>
      <c r="BR277" s="75"/>
      <c r="BS277" s="75"/>
      <c r="BT277" s="75"/>
      <c r="BU277" s="75"/>
      <c r="BV277" s="75"/>
      <c r="BW277" s="75"/>
      <c r="BX277" s="75"/>
      <c r="BY277" s="75"/>
      <c r="BZ277" s="75"/>
      <c r="CA277" s="75"/>
      <c r="CB277" s="75"/>
      <c r="CC277" s="75"/>
      <c r="CD277" s="75"/>
      <c r="CE277" s="75"/>
      <c r="CF277" s="75"/>
    </row>
    <row r="278" spans="1:84" s="76" customFormat="1" ht="21" hidden="1" x14ac:dyDescent="0.45">
      <c r="A278" s="36">
        <v>49461</v>
      </c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4"/>
      <c r="V278" s="36">
        <v>49461</v>
      </c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4"/>
      <c r="AQ278" s="34"/>
      <c r="AR278" s="74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5"/>
      <c r="BD278" s="75"/>
      <c r="BE278" s="75"/>
      <c r="BF278" s="75"/>
      <c r="BG278" s="75"/>
      <c r="BH278" s="75"/>
      <c r="BI278" s="75"/>
      <c r="BJ278" s="75"/>
      <c r="BK278" s="75"/>
      <c r="BM278" s="74"/>
      <c r="BN278" s="75"/>
      <c r="BO278" s="75"/>
      <c r="BP278" s="75"/>
      <c r="BQ278" s="75"/>
      <c r="BR278" s="75"/>
      <c r="BS278" s="75"/>
      <c r="BT278" s="75"/>
      <c r="BU278" s="75"/>
      <c r="BV278" s="75"/>
      <c r="BW278" s="75"/>
      <c r="BX278" s="75"/>
      <c r="BY278" s="75"/>
      <c r="BZ278" s="75"/>
      <c r="CA278" s="75"/>
      <c r="CB278" s="75"/>
      <c r="CC278" s="75"/>
      <c r="CD278" s="75"/>
      <c r="CE278" s="75"/>
      <c r="CF278" s="75"/>
    </row>
    <row r="279" spans="1:84" s="76" customFormat="1" ht="21" hidden="1" x14ac:dyDescent="0.45">
      <c r="A279" s="36">
        <v>49491</v>
      </c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4"/>
      <c r="V279" s="36">
        <v>49491</v>
      </c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4"/>
      <c r="AQ279" s="34"/>
      <c r="AR279" s="74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M279" s="74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</row>
    <row r="280" spans="1:84" s="76" customFormat="1" ht="21" hidden="1" x14ac:dyDescent="0.45">
      <c r="A280" s="36">
        <v>49522</v>
      </c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4"/>
      <c r="V280" s="36">
        <v>49522</v>
      </c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4"/>
      <c r="AQ280" s="34"/>
      <c r="AR280" s="74"/>
      <c r="AS280" s="75"/>
      <c r="AT280" s="75"/>
      <c r="AU280" s="75"/>
      <c r="AV280" s="75"/>
      <c r="AW280" s="75"/>
      <c r="AX280" s="75"/>
      <c r="AY280" s="75"/>
      <c r="AZ280" s="75"/>
      <c r="BA280" s="75"/>
      <c r="BB280" s="75"/>
      <c r="BC280" s="75"/>
      <c r="BD280" s="75"/>
      <c r="BE280" s="75"/>
      <c r="BF280" s="75"/>
      <c r="BG280" s="75"/>
      <c r="BH280" s="75"/>
      <c r="BI280" s="75"/>
      <c r="BJ280" s="75"/>
      <c r="BK280" s="75"/>
      <c r="BM280" s="74"/>
      <c r="BN280" s="75"/>
      <c r="BO280" s="75"/>
      <c r="BP280" s="75"/>
      <c r="BQ280" s="75"/>
      <c r="BR280" s="75"/>
      <c r="BS280" s="75"/>
      <c r="BT280" s="75"/>
      <c r="BU280" s="75"/>
      <c r="BV280" s="75"/>
      <c r="BW280" s="75"/>
      <c r="BX280" s="75"/>
      <c r="BY280" s="75"/>
      <c r="BZ280" s="75"/>
      <c r="CA280" s="75"/>
      <c r="CB280" s="75"/>
      <c r="CC280" s="75"/>
      <c r="CD280" s="75"/>
      <c r="CE280" s="75"/>
      <c r="CF280" s="75"/>
    </row>
    <row r="281" spans="1:84" s="76" customFormat="1" ht="21" hidden="1" x14ac:dyDescent="0.45">
      <c r="A281" s="36">
        <v>49553</v>
      </c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4"/>
      <c r="V281" s="36">
        <v>49553</v>
      </c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4"/>
      <c r="AQ281" s="34"/>
      <c r="AR281" s="74"/>
      <c r="AS281" s="75"/>
      <c r="AT281" s="75"/>
      <c r="AU281" s="75"/>
      <c r="AV281" s="75"/>
      <c r="AW281" s="75"/>
      <c r="AX281" s="75"/>
      <c r="AY281" s="75"/>
      <c r="AZ281" s="75"/>
      <c r="BA281" s="75"/>
      <c r="BB281" s="75"/>
      <c r="BC281" s="75"/>
      <c r="BD281" s="75"/>
      <c r="BE281" s="75"/>
      <c r="BF281" s="75"/>
      <c r="BG281" s="75"/>
      <c r="BH281" s="75"/>
      <c r="BI281" s="75"/>
      <c r="BJ281" s="75"/>
      <c r="BK281" s="75"/>
      <c r="BM281" s="74"/>
      <c r="BN281" s="75"/>
      <c r="BO281" s="75"/>
      <c r="BP281" s="75"/>
      <c r="BQ281" s="75"/>
      <c r="BR281" s="75"/>
      <c r="BS281" s="75"/>
      <c r="BT281" s="75"/>
      <c r="BU281" s="75"/>
      <c r="BV281" s="75"/>
      <c r="BW281" s="75"/>
      <c r="BX281" s="75"/>
      <c r="BY281" s="75"/>
      <c r="BZ281" s="75"/>
      <c r="CA281" s="75"/>
      <c r="CB281" s="75"/>
      <c r="CC281" s="75"/>
      <c r="CD281" s="75"/>
      <c r="CE281" s="75"/>
      <c r="CF281" s="75"/>
    </row>
    <row r="282" spans="1:84" s="76" customFormat="1" ht="21" hidden="1" x14ac:dyDescent="0.45">
      <c r="A282" s="36">
        <v>49583</v>
      </c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4"/>
      <c r="V282" s="36">
        <v>49583</v>
      </c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4"/>
      <c r="AQ282" s="34"/>
      <c r="AR282" s="74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M282" s="74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</row>
    <row r="283" spans="1:84" s="76" customFormat="1" ht="21" hidden="1" x14ac:dyDescent="0.45">
      <c r="A283" s="36">
        <v>49614</v>
      </c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4"/>
      <c r="V283" s="36">
        <v>49614</v>
      </c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4"/>
      <c r="AQ283" s="34"/>
      <c r="AR283" s="74"/>
      <c r="AS283" s="75"/>
      <c r="AT283" s="75"/>
      <c r="AU283" s="75"/>
      <c r="AV283" s="75"/>
      <c r="AW283" s="75"/>
      <c r="AX283" s="75"/>
      <c r="AY283" s="75"/>
      <c r="AZ283" s="75"/>
      <c r="BA283" s="75"/>
      <c r="BB283" s="75"/>
      <c r="BC283" s="75"/>
      <c r="BD283" s="75"/>
      <c r="BE283" s="75"/>
      <c r="BF283" s="75"/>
      <c r="BG283" s="75"/>
      <c r="BH283" s="75"/>
      <c r="BI283" s="75"/>
      <c r="BJ283" s="75"/>
      <c r="BK283" s="75"/>
      <c r="BM283" s="74"/>
      <c r="BN283" s="75"/>
      <c r="BO283" s="75"/>
      <c r="BP283" s="75"/>
      <c r="BQ283" s="75"/>
      <c r="BR283" s="75"/>
      <c r="BS283" s="75"/>
      <c r="BT283" s="75"/>
      <c r="BU283" s="75"/>
      <c r="BV283" s="75"/>
      <c r="BW283" s="75"/>
      <c r="BX283" s="75"/>
      <c r="BY283" s="75"/>
      <c r="BZ283" s="75"/>
      <c r="CA283" s="75"/>
      <c r="CB283" s="75"/>
      <c r="CC283" s="75"/>
      <c r="CD283" s="75"/>
      <c r="CE283" s="75"/>
      <c r="CF283" s="75"/>
    </row>
    <row r="284" spans="1:84" s="76" customFormat="1" ht="21" hidden="1" x14ac:dyDescent="0.45">
      <c r="A284" s="38">
        <v>49644</v>
      </c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4"/>
      <c r="V284" s="38">
        <v>49644</v>
      </c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4"/>
      <c r="AQ284" s="34"/>
      <c r="AR284" s="74"/>
      <c r="AS284" s="75"/>
      <c r="AT284" s="75"/>
      <c r="AU284" s="75"/>
      <c r="AV284" s="75"/>
      <c r="AW284" s="75"/>
      <c r="AX284" s="75"/>
      <c r="AY284" s="75"/>
      <c r="AZ284" s="75"/>
      <c r="BA284" s="75"/>
      <c r="BB284" s="75"/>
      <c r="BC284" s="75"/>
      <c r="BD284" s="75"/>
      <c r="BE284" s="75"/>
      <c r="BF284" s="75"/>
      <c r="BG284" s="75"/>
      <c r="BH284" s="75"/>
      <c r="BI284" s="75"/>
      <c r="BJ284" s="75"/>
      <c r="BK284" s="75"/>
      <c r="BM284" s="74"/>
      <c r="BN284" s="75"/>
      <c r="BO284" s="75"/>
      <c r="BP284" s="75"/>
      <c r="BQ284" s="75"/>
      <c r="BR284" s="75"/>
      <c r="BS284" s="75"/>
      <c r="BT284" s="75"/>
      <c r="BU284" s="75"/>
      <c r="BV284" s="75"/>
      <c r="BW284" s="75"/>
      <c r="BX284" s="75"/>
      <c r="BY284" s="75"/>
      <c r="BZ284" s="75"/>
      <c r="CA284" s="75"/>
      <c r="CB284" s="75"/>
      <c r="CC284" s="75"/>
      <c r="CD284" s="75"/>
      <c r="CE284" s="75"/>
      <c r="CF284" s="75"/>
    </row>
    <row r="285" spans="1:84" s="76" customFormat="1" ht="21" hidden="1" x14ac:dyDescent="0.45">
      <c r="A285" s="40">
        <v>49675</v>
      </c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34"/>
      <c r="V285" s="40">
        <v>49675</v>
      </c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34"/>
      <c r="AQ285" s="34"/>
      <c r="AR285" s="74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M285" s="74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</row>
    <row r="286" spans="1:84" s="76" customFormat="1" ht="21" hidden="1" x14ac:dyDescent="0.45">
      <c r="A286" s="42">
        <v>49706</v>
      </c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34"/>
      <c r="V286" s="42">
        <v>49706</v>
      </c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34"/>
      <c r="AQ286" s="34"/>
      <c r="AR286" s="74"/>
      <c r="AS286" s="75"/>
      <c r="AT286" s="75"/>
      <c r="AU286" s="75"/>
      <c r="AV286" s="75"/>
      <c r="AW286" s="75"/>
      <c r="AX286" s="75"/>
      <c r="AY286" s="75"/>
      <c r="AZ286" s="75"/>
      <c r="BA286" s="75"/>
      <c r="BB286" s="75"/>
      <c r="BC286" s="75"/>
      <c r="BD286" s="75"/>
      <c r="BE286" s="75"/>
      <c r="BF286" s="75"/>
      <c r="BG286" s="75"/>
      <c r="BH286" s="75"/>
      <c r="BI286" s="75"/>
      <c r="BJ286" s="75"/>
      <c r="BK286" s="75"/>
      <c r="BM286" s="74"/>
      <c r="BN286" s="75"/>
      <c r="BO286" s="75"/>
      <c r="BP286" s="75"/>
      <c r="BQ286" s="75"/>
      <c r="BR286" s="75"/>
      <c r="BS286" s="75"/>
      <c r="BT286" s="75"/>
      <c r="BU286" s="75"/>
      <c r="BV286" s="75"/>
      <c r="BW286" s="75"/>
      <c r="BX286" s="75"/>
      <c r="BY286" s="75"/>
      <c r="BZ286" s="75"/>
      <c r="CA286" s="75"/>
      <c r="CB286" s="75"/>
      <c r="CC286" s="75"/>
      <c r="CD286" s="75"/>
      <c r="CE286" s="75"/>
      <c r="CF286" s="75"/>
    </row>
    <row r="287" spans="1:84" s="76" customFormat="1" ht="21" hidden="1" x14ac:dyDescent="0.45">
      <c r="A287" s="42">
        <v>49735</v>
      </c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34"/>
      <c r="V287" s="42">
        <v>49735</v>
      </c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34"/>
      <c r="AQ287" s="34"/>
      <c r="AR287" s="74"/>
      <c r="AS287" s="75"/>
      <c r="AT287" s="75"/>
      <c r="AU287" s="75"/>
      <c r="AV287" s="75"/>
      <c r="AW287" s="75"/>
      <c r="AX287" s="75"/>
      <c r="AY287" s="75"/>
      <c r="AZ287" s="75"/>
      <c r="BA287" s="75"/>
      <c r="BB287" s="75"/>
      <c r="BC287" s="75"/>
      <c r="BD287" s="75"/>
      <c r="BE287" s="75"/>
      <c r="BF287" s="75"/>
      <c r="BG287" s="75"/>
      <c r="BH287" s="75"/>
      <c r="BI287" s="75"/>
      <c r="BJ287" s="75"/>
      <c r="BK287" s="75"/>
      <c r="BM287" s="74"/>
      <c r="BN287" s="75"/>
      <c r="BO287" s="75"/>
      <c r="BP287" s="75"/>
      <c r="BQ287" s="75"/>
      <c r="BR287" s="75"/>
      <c r="BS287" s="75"/>
      <c r="BT287" s="75"/>
      <c r="BU287" s="75"/>
      <c r="BV287" s="75"/>
      <c r="BW287" s="75"/>
      <c r="BX287" s="75"/>
      <c r="BY287" s="75"/>
      <c r="BZ287" s="75"/>
      <c r="CA287" s="75"/>
      <c r="CB287" s="75"/>
      <c r="CC287" s="75"/>
      <c r="CD287" s="75"/>
      <c r="CE287" s="75"/>
      <c r="CF287" s="75"/>
    </row>
    <row r="288" spans="1:84" s="76" customFormat="1" ht="21" hidden="1" x14ac:dyDescent="0.45">
      <c r="A288" s="42">
        <v>49766</v>
      </c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34"/>
      <c r="V288" s="42">
        <v>49766</v>
      </c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34"/>
      <c r="AQ288" s="34"/>
      <c r="AR288" s="74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M288" s="74"/>
      <c r="BN288" s="75"/>
      <c r="BO288" s="75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</row>
    <row r="289" spans="1:84" s="76" customFormat="1" ht="21" hidden="1" x14ac:dyDescent="0.45">
      <c r="A289" s="42">
        <v>49796</v>
      </c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34"/>
      <c r="V289" s="42">
        <v>49796</v>
      </c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34"/>
      <c r="AQ289" s="34"/>
      <c r="AR289" s="74"/>
      <c r="AS289" s="75"/>
      <c r="AT289" s="75"/>
      <c r="AU289" s="75"/>
      <c r="AV289" s="75"/>
      <c r="AW289" s="75"/>
      <c r="AX289" s="75"/>
      <c r="AY289" s="75"/>
      <c r="AZ289" s="75"/>
      <c r="BA289" s="75"/>
      <c r="BB289" s="75"/>
      <c r="BC289" s="75"/>
      <c r="BD289" s="75"/>
      <c r="BE289" s="75"/>
      <c r="BF289" s="75"/>
      <c r="BG289" s="75"/>
      <c r="BH289" s="75"/>
      <c r="BI289" s="75"/>
      <c r="BJ289" s="75"/>
      <c r="BK289" s="75"/>
      <c r="BM289" s="74"/>
      <c r="BN289" s="75"/>
      <c r="BO289" s="75"/>
      <c r="BP289" s="75"/>
      <c r="BQ289" s="75"/>
      <c r="BR289" s="75"/>
      <c r="BS289" s="75"/>
      <c r="BT289" s="75"/>
      <c r="BU289" s="75"/>
      <c r="BV289" s="75"/>
      <c r="BW289" s="75"/>
      <c r="BX289" s="75"/>
      <c r="BY289" s="75"/>
      <c r="BZ289" s="75"/>
      <c r="CA289" s="75"/>
      <c r="CB289" s="75"/>
      <c r="CC289" s="75"/>
      <c r="CD289" s="75"/>
      <c r="CE289" s="75"/>
      <c r="CF289" s="75"/>
    </row>
    <row r="290" spans="1:84" s="76" customFormat="1" ht="21" hidden="1" x14ac:dyDescent="0.45">
      <c r="A290" s="42">
        <v>49827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34"/>
      <c r="V290" s="42">
        <v>49827</v>
      </c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34"/>
      <c r="AQ290" s="34"/>
      <c r="AR290" s="74"/>
      <c r="AS290" s="75"/>
      <c r="AT290" s="75"/>
      <c r="AU290" s="75"/>
      <c r="AV290" s="75"/>
      <c r="AW290" s="75"/>
      <c r="AX290" s="75"/>
      <c r="AY290" s="75"/>
      <c r="AZ290" s="75"/>
      <c r="BA290" s="75"/>
      <c r="BB290" s="75"/>
      <c r="BC290" s="75"/>
      <c r="BD290" s="75"/>
      <c r="BE290" s="75"/>
      <c r="BF290" s="75"/>
      <c r="BG290" s="75"/>
      <c r="BH290" s="75"/>
      <c r="BI290" s="75"/>
      <c r="BJ290" s="75"/>
      <c r="BK290" s="75"/>
      <c r="BM290" s="74"/>
      <c r="BN290" s="75"/>
      <c r="BO290" s="75"/>
      <c r="BP290" s="75"/>
      <c r="BQ290" s="75"/>
      <c r="BR290" s="75"/>
      <c r="BS290" s="75"/>
      <c r="BT290" s="75"/>
      <c r="BU290" s="75"/>
      <c r="BV290" s="75"/>
      <c r="BW290" s="75"/>
      <c r="BX290" s="75"/>
      <c r="BY290" s="75"/>
      <c r="BZ290" s="75"/>
      <c r="CA290" s="75"/>
      <c r="CB290" s="75"/>
      <c r="CC290" s="75"/>
      <c r="CD290" s="75"/>
      <c r="CE290" s="75"/>
      <c r="CF290" s="75"/>
    </row>
    <row r="291" spans="1:84" s="76" customFormat="1" ht="21" hidden="1" x14ac:dyDescent="0.45">
      <c r="A291" s="42">
        <v>49857</v>
      </c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34"/>
      <c r="V291" s="42">
        <v>49857</v>
      </c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34"/>
      <c r="AQ291" s="34"/>
      <c r="AR291" s="74"/>
      <c r="AS291" s="75"/>
      <c r="AT291" s="75"/>
      <c r="AU291" s="75"/>
      <c r="AV291" s="75"/>
      <c r="AW291" s="75"/>
      <c r="AX291" s="75"/>
      <c r="AY291" s="75"/>
      <c r="AZ291" s="75"/>
      <c r="BA291" s="75"/>
      <c r="BB291" s="75"/>
      <c r="BC291" s="75"/>
      <c r="BD291" s="75"/>
      <c r="BE291" s="75"/>
      <c r="BF291" s="75"/>
      <c r="BG291" s="75"/>
      <c r="BH291" s="75"/>
      <c r="BI291" s="75"/>
      <c r="BJ291" s="75"/>
      <c r="BK291" s="75"/>
      <c r="BM291" s="74"/>
      <c r="BN291" s="75"/>
      <c r="BO291" s="75"/>
      <c r="BP291" s="75"/>
      <c r="BQ291" s="75"/>
      <c r="BR291" s="75"/>
      <c r="BS291" s="75"/>
      <c r="BT291" s="75"/>
      <c r="BU291" s="75"/>
      <c r="BV291" s="75"/>
      <c r="BW291" s="75"/>
      <c r="BX291" s="75"/>
      <c r="BY291" s="75"/>
      <c r="BZ291" s="75"/>
      <c r="CA291" s="75"/>
      <c r="CB291" s="75"/>
      <c r="CC291" s="75"/>
      <c r="CD291" s="75"/>
      <c r="CE291" s="75"/>
      <c r="CF291" s="75"/>
    </row>
    <row r="292" spans="1:84" s="76" customFormat="1" ht="21" hidden="1" x14ac:dyDescent="0.45">
      <c r="A292" s="42">
        <v>49888</v>
      </c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34"/>
      <c r="V292" s="42">
        <v>49888</v>
      </c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34"/>
      <c r="AQ292" s="34"/>
      <c r="AR292" s="74"/>
      <c r="AS292" s="75"/>
      <c r="AT292" s="75"/>
      <c r="AU292" s="75"/>
      <c r="AV292" s="75"/>
      <c r="AW292" s="75"/>
      <c r="AX292" s="75"/>
      <c r="AY292" s="75"/>
      <c r="AZ292" s="75"/>
      <c r="BA292" s="75"/>
      <c r="BB292" s="75"/>
      <c r="BC292" s="75"/>
      <c r="BD292" s="75"/>
      <c r="BE292" s="75"/>
      <c r="BF292" s="75"/>
      <c r="BG292" s="75"/>
      <c r="BH292" s="75"/>
      <c r="BI292" s="75"/>
      <c r="BJ292" s="75"/>
      <c r="BK292" s="75"/>
      <c r="BM292" s="74"/>
      <c r="BN292" s="75"/>
      <c r="BO292" s="75"/>
      <c r="BP292" s="75"/>
      <c r="BQ292" s="75"/>
      <c r="BR292" s="75"/>
      <c r="BS292" s="75"/>
      <c r="BT292" s="75"/>
      <c r="BU292" s="75"/>
      <c r="BV292" s="75"/>
      <c r="BW292" s="75"/>
      <c r="BX292" s="75"/>
      <c r="BY292" s="75"/>
      <c r="BZ292" s="75"/>
      <c r="CA292" s="75"/>
      <c r="CB292" s="75"/>
      <c r="CC292" s="75"/>
      <c r="CD292" s="75"/>
      <c r="CE292" s="75"/>
      <c r="CF292" s="75"/>
    </row>
    <row r="293" spans="1:84" s="76" customFormat="1" ht="21" hidden="1" x14ac:dyDescent="0.45">
      <c r="A293" s="42">
        <v>49919</v>
      </c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34"/>
      <c r="V293" s="42">
        <v>49919</v>
      </c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34"/>
      <c r="AQ293" s="34"/>
      <c r="AR293" s="74"/>
      <c r="AS293" s="75"/>
      <c r="AT293" s="75"/>
      <c r="AU293" s="75"/>
      <c r="AV293" s="75"/>
      <c r="AW293" s="75"/>
      <c r="AX293" s="75"/>
      <c r="AY293" s="75"/>
      <c r="AZ293" s="75"/>
      <c r="BA293" s="75"/>
      <c r="BB293" s="75"/>
      <c r="BC293" s="75"/>
      <c r="BD293" s="75"/>
      <c r="BE293" s="75"/>
      <c r="BF293" s="75"/>
      <c r="BG293" s="75"/>
      <c r="BH293" s="75"/>
      <c r="BI293" s="75"/>
      <c r="BJ293" s="75"/>
      <c r="BK293" s="75"/>
      <c r="BM293" s="74"/>
      <c r="BN293" s="75"/>
      <c r="BO293" s="75"/>
      <c r="BP293" s="75"/>
      <c r="BQ293" s="75"/>
      <c r="BR293" s="75"/>
      <c r="BS293" s="75"/>
      <c r="BT293" s="75"/>
      <c r="BU293" s="75"/>
      <c r="BV293" s="75"/>
      <c r="BW293" s="75"/>
      <c r="BX293" s="75"/>
      <c r="BY293" s="75"/>
      <c r="BZ293" s="75"/>
      <c r="CA293" s="75"/>
      <c r="CB293" s="75"/>
      <c r="CC293" s="75"/>
      <c r="CD293" s="75"/>
      <c r="CE293" s="75"/>
      <c r="CF293" s="75"/>
    </row>
    <row r="294" spans="1:84" s="76" customFormat="1" ht="21" hidden="1" x14ac:dyDescent="0.45">
      <c r="A294" s="42">
        <v>49949</v>
      </c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34"/>
      <c r="V294" s="42">
        <v>49949</v>
      </c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34"/>
      <c r="AQ294" s="34"/>
      <c r="AR294" s="74"/>
      <c r="AS294" s="75"/>
      <c r="AT294" s="75"/>
      <c r="AU294" s="75"/>
      <c r="AV294" s="75"/>
      <c r="AW294" s="75"/>
      <c r="AX294" s="75"/>
      <c r="AY294" s="75"/>
      <c r="AZ294" s="75"/>
      <c r="BA294" s="75"/>
      <c r="BB294" s="75"/>
      <c r="BC294" s="75"/>
      <c r="BD294" s="75"/>
      <c r="BE294" s="75"/>
      <c r="BF294" s="75"/>
      <c r="BG294" s="75"/>
      <c r="BH294" s="75"/>
      <c r="BI294" s="75"/>
      <c r="BJ294" s="75"/>
      <c r="BK294" s="75"/>
      <c r="BM294" s="74"/>
      <c r="BN294" s="75"/>
      <c r="BO294" s="75"/>
      <c r="BP294" s="75"/>
      <c r="BQ294" s="75"/>
      <c r="BR294" s="75"/>
      <c r="BS294" s="75"/>
      <c r="BT294" s="75"/>
      <c r="BU294" s="75"/>
      <c r="BV294" s="75"/>
      <c r="BW294" s="75"/>
      <c r="BX294" s="75"/>
      <c r="BY294" s="75"/>
      <c r="BZ294" s="75"/>
      <c r="CA294" s="75"/>
      <c r="CB294" s="75"/>
      <c r="CC294" s="75"/>
      <c r="CD294" s="75"/>
      <c r="CE294" s="75"/>
      <c r="CF294" s="75"/>
    </row>
    <row r="295" spans="1:84" s="76" customFormat="1" ht="21" hidden="1" x14ac:dyDescent="0.45">
      <c r="A295" s="42">
        <v>49980</v>
      </c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34"/>
      <c r="V295" s="42">
        <v>49980</v>
      </c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34"/>
      <c r="AQ295" s="34"/>
      <c r="AR295" s="74"/>
      <c r="AS295" s="75"/>
      <c r="AT295" s="75"/>
      <c r="AU295" s="75"/>
      <c r="AV295" s="75"/>
      <c r="AW295" s="75"/>
      <c r="AX295" s="75"/>
      <c r="AY295" s="75"/>
      <c r="AZ295" s="75"/>
      <c r="BA295" s="75"/>
      <c r="BB295" s="75"/>
      <c r="BC295" s="75"/>
      <c r="BD295" s="75"/>
      <c r="BE295" s="75"/>
      <c r="BF295" s="75"/>
      <c r="BG295" s="75"/>
      <c r="BH295" s="75"/>
      <c r="BI295" s="75"/>
      <c r="BJ295" s="75"/>
      <c r="BK295" s="75"/>
      <c r="BM295" s="74"/>
      <c r="BN295" s="75"/>
      <c r="BO295" s="75"/>
      <c r="BP295" s="75"/>
      <c r="BQ295" s="75"/>
      <c r="BR295" s="75"/>
      <c r="BS295" s="75"/>
      <c r="BT295" s="75"/>
      <c r="BU295" s="75"/>
      <c r="BV295" s="75"/>
      <c r="BW295" s="75"/>
      <c r="BX295" s="75"/>
      <c r="BY295" s="75"/>
      <c r="BZ295" s="75"/>
      <c r="CA295" s="75"/>
      <c r="CB295" s="75"/>
      <c r="CC295" s="75"/>
      <c r="CD295" s="75"/>
      <c r="CE295" s="75"/>
      <c r="CF295" s="75"/>
    </row>
    <row r="296" spans="1:84" s="76" customFormat="1" ht="21" hidden="1" x14ac:dyDescent="0.45">
      <c r="A296" s="44">
        <v>50010</v>
      </c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34"/>
      <c r="V296" s="44">
        <v>50010</v>
      </c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34"/>
      <c r="AQ296" s="34"/>
      <c r="AR296" s="74"/>
      <c r="AS296" s="75"/>
      <c r="AT296" s="75"/>
      <c r="AU296" s="75"/>
      <c r="AV296" s="75"/>
      <c r="AW296" s="75"/>
      <c r="AX296" s="75"/>
      <c r="AY296" s="75"/>
      <c r="AZ296" s="75"/>
      <c r="BA296" s="75"/>
      <c r="BB296" s="75"/>
      <c r="BC296" s="75"/>
      <c r="BD296" s="75"/>
      <c r="BE296" s="75"/>
      <c r="BF296" s="75"/>
      <c r="BG296" s="75"/>
      <c r="BH296" s="75"/>
      <c r="BI296" s="75"/>
      <c r="BJ296" s="75"/>
      <c r="BK296" s="75"/>
      <c r="BM296" s="74"/>
      <c r="BN296" s="75"/>
      <c r="BO296" s="75"/>
      <c r="BP296" s="75"/>
      <c r="BQ296" s="75"/>
      <c r="BR296" s="75"/>
      <c r="BS296" s="75"/>
      <c r="BT296" s="75"/>
      <c r="BU296" s="75"/>
      <c r="BV296" s="75"/>
      <c r="BW296" s="75"/>
      <c r="BX296" s="75"/>
      <c r="BY296" s="75"/>
      <c r="BZ296" s="75"/>
      <c r="CA296" s="75"/>
      <c r="CB296" s="75"/>
      <c r="CC296" s="75"/>
      <c r="CD296" s="75"/>
      <c r="CE296" s="75"/>
      <c r="CF296" s="75"/>
    </row>
    <row r="297" spans="1:84" s="76" customFormat="1" ht="21" hidden="1" x14ac:dyDescent="0.45">
      <c r="A297" s="46">
        <v>50041</v>
      </c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34"/>
      <c r="V297" s="46">
        <v>50041</v>
      </c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34"/>
      <c r="AQ297" s="34"/>
      <c r="AR297" s="74"/>
      <c r="AS297" s="75"/>
      <c r="AT297" s="75"/>
      <c r="AU297" s="75"/>
      <c r="AV297" s="75"/>
      <c r="AW297" s="75"/>
      <c r="AX297" s="75"/>
      <c r="AY297" s="75"/>
      <c r="AZ297" s="75"/>
      <c r="BA297" s="75"/>
      <c r="BB297" s="75"/>
      <c r="BC297" s="75"/>
      <c r="BD297" s="75"/>
      <c r="BE297" s="75"/>
      <c r="BF297" s="75"/>
      <c r="BG297" s="75"/>
      <c r="BH297" s="75"/>
      <c r="BI297" s="75"/>
      <c r="BJ297" s="75"/>
      <c r="BK297" s="75"/>
      <c r="BM297" s="74"/>
      <c r="BN297" s="75"/>
      <c r="BO297" s="75"/>
      <c r="BP297" s="75"/>
      <c r="BQ297" s="75"/>
      <c r="BR297" s="75"/>
      <c r="BS297" s="75"/>
      <c r="BT297" s="75"/>
      <c r="BU297" s="75"/>
      <c r="BV297" s="75"/>
      <c r="BW297" s="75"/>
      <c r="BX297" s="75"/>
      <c r="BY297" s="75"/>
      <c r="BZ297" s="75"/>
      <c r="CA297" s="75"/>
      <c r="CB297" s="75"/>
      <c r="CC297" s="75"/>
      <c r="CD297" s="75"/>
      <c r="CE297" s="75"/>
      <c r="CF297" s="75"/>
    </row>
    <row r="298" spans="1:84" s="76" customFormat="1" ht="21" hidden="1" x14ac:dyDescent="0.45">
      <c r="A298" s="36">
        <v>50072</v>
      </c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4"/>
      <c r="V298" s="36">
        <v>50072</v>
      </c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4"/>
      <c r="AQ298" s="34"/>
      <c r="AR298" s="74"/>
      <c r="AS298" s="75"/>
      <c r="AT298" s="75"/>
      <c r="AU298" s="75"/>
      <c r="AV298" s="75"/>
      <c r="AW298" s="75"/>
      <c r="AX298" s="75"/>
      <c r="AY298" s="75"/>
      <c r="AZ298" s="75"/>
      <c r="BA298" s="75"/>
      <c r="BB298" s="75"/>
      <c r="BC298" s="75"/>
      <c r="BD298" s="75"/>
      <c r="BE298" s="75"/>
      <c r="BF298" s="75"/>
      <c r="BG298" s="75"/>
      <c r="BH298" s="75"/>
      <c r="BI298" s="75"/>
      <c r="BJ298" s="75"/>
      <c r="BK298" s="75"/>
      <c r="BM298" s="74"/>
      <c r="BN298" s="75"/>
      <c r="BO298" s="75"/>
      <c r="BP298" s="75"/>
      <c r="BQ298" s="75"/>
      <c r="BR298" s="75"/>
      <c r="BS298" s="75"/>
      <c r="BT298" s="75"/>
      <c r="BU298" s="75"/>
      <c r="BV298" s="75"/>
      <c r="BW298" s="75"/>
      <c r="BX298" s="75"/>
      <c r="BY298" s="75"/>
      <c r="BZ298" s="75"/>
      <c r="CA298" s="75"/>
      <c r="CB298" s="75"/>
      <c r="CC298" s="75"/>
      <c r="CD298" s="75"/>
      <c r="CE298" s="75"/>
      <c r="CF298" s="75"/>
    </row>
    <row r="299" spans="1:84" s="76" customFormat="1" ht="21" hidden="1" x14ac:dyDescent="0.45">
      <c r="A299" s="36">
        <v>50100</v>
      </c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4"/>
      <c r="V299" s="36">
        <v>50100</v>
      </c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4"/>
      <c r="AQ299" s="34"/>
      <c r="AR299" s="74"/>
      <c r="AS299" s="75"/>
      <c r="AT299" s="75"/>
      <c r="AU299" s="75"/>
      <c r="AV299" s="75"/>
      <c r="AW299" s="75"/>
      <c r="AX299" s="75"/>
      <c r="AY299" s="75"/>
      <c r="AZ299" s="75"/>
      <c r="BA299" s="75"/>
      <c r="BB299" s="75"/>
      <c r="BC299" s="75"/>
      <c r="BD299" s="75"/>
      <c r="BE299" s="75"/>
      <c r="BF299" s="75"/>
      <c r="BG299" s="75"/>
      <c r="BH299" s="75"/>
      <c r="BI299" s="75"/>
      <c r="BJ299" s="75"/>
      <c r="BK299" s="75"/>
      <c r="BM299" s="74"/>
      <c r="BN299" s="75"/>
      <c r="BO299" s="75"/>
      <c r="BP299" s="75"/>
      <c r="BQ299" s="75"/>
      <c r="BR299" s="75"/>
      <c r="BS299" s="75"/>
      <c r="BT299" s="75"/>
      <c r="BU299" s="75"/>
      <c r="BV299" s="75"/>
      <c r="BW299" s="75"/>
      <c r="BX299" s="75"/>
      <c r="BY299" s="75"/>
      <c r="BZ299" s="75"/>
      <c r="CA299" s="75"/>
      <c r="CB299" s="75"/>
      <c r="CC299" s="75"/>
      <c r="CD299" s="75"/>
      <c r="CE299" s="75"/>
      <c r="CF299" s="75"/>
    </row>
    <row r="300" spans="1:84" s="76" customFormat="1" ht="21" hidden="1" x14ac:dyDescent="0.45">
      <c r="A300" s="36">
        <v>50131</v>
      </c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4"/>
      <c r="V300" s="36">
        <v>50131</v>
      </c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4"/>
      <c r="AQ300" s="34"/>
      <c r="AR300" s="74"/>
      <c r="AS300" s="75"/>
      <c r="AT300" s="75"/>
      <c r="AU300" s="75"/>
      <c r="AV300" s="75"/>
      <c r="AW300" s="75"/>
      <c r="AX300" s="75"/>
      <c r="AY300" s="75"/>
      <c r="AZ300" s="75"/>
      <c r="BA300" s="75"/>
      <c r="BB300" s="75"/>
      <c r="BC300" s="75"/>
      <c r="BD300" s="75"/>
      <c r="BE300" s="75"/>
      <c r="BF300" s="75"/>
      <c r="BG300" s="75"/>
      <c r="BH300" s="75"/>
      <c r="BI300" s="75"/>
      <c r="BJ300" s="75"/>
      <c r="BK300" s="75"/>
      <c r="BM300" s="74"/>
      <c r="BN300" s="75"/>
      <c r="BO300" s="75"/>
      <c r="BP300" s="75"/>
      <c r="BQ300" s="75"/>
      <c r="BR300" s="75"/>
      <c r="BS300" s="75"/>
      <c r="BT300" s="75"/>
      <c r="BU300" s="75"/>
      <c r="BV300" s="75"/>
      <c r="BW300" s="75"/>
      <c r="BX300" s="75"/>
      <c r="BY300" s="75"/>
      <c r="BZ300" s="75"/>
      <c r="CA300" s="75"/>
      <c r="CB300" s="75"/>
      <c r="CC300" s="75"/>
      <c r="CD300" s="75"/>
      <c r="CE300" s="75"/>
      <c r="CF300" s="75"/>
    </row>
    <row r="301" spans="1:84" s="76" customFormat="1" ht="21" hidden="1" x14ac:dyDescent="0.45">
      <c r="A301" s="36">
        <v>50161</v>
      </c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4"/>
      <c r="V301" s="36">
        <v>50161</v>
      </c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4"/>
      <c r="AQ301" s="34"/>
      <c r="AR301" s="74"/>
      <c r="AS301" s="75"/>
      <c r="AT301" s="75"/>
      <c r="AU301" s="75"/>
      <c r="AV301" s="75"/>
      <c r="AW301" s="75"/>
      <c r="AX301" s="75"/>
      <c r="AY301" s="75"/>
      <c r="AZ301" s="75"/>
      <c r="BA301" s="75"/>
      <c r="BB301" s="75"/>
      <c r="BC301" s="75"/>
      <c r="BD301" s="75"/>
      <c r="BE301" s="75"/>
      <c r="BF301" s="75"/>
      <c r="BG301" s="75"/>
      <c r="BH301" s="75"/>
      <c r="BI301" s="75"/>
      <c r="BJ301" s="75"/>
      <c r="BK301" s="75"/>
      <c r="BM301" s="74"/>
      <c r="BN301" s="75"/>
      <c r="BO301" s="75"/>
      <c r="BP301" s="75"/>
      <c r="BQ301" s="75"/>
      <c r="BR301" s="75"/>
      <c r="BS301" s="75"/>
      <c r="BT301" s="75"/>
      <c r="BU301" s="75"/>
      <c r="BV301" s="75"/>
      <c r="BW301" s="75"/>
      <c r="BX301" s="75"/>
      <c r="BY301" s="75"/>
      <c r="BZ301" s="75"/>
      <c r="CA301" s="75"/>
      <c r="CB301" s="75"/>
      <c r="CC301" s="75"/>
      <c r="CD301" s="75"/>
      <c r="CE301" s="75"/>
      <c r="CF301" s="75"/>
    </row>
    <row r="302" spans="1:84" s="76" customFormat="1" ht="21" hidden="1" x14ac:dyDescent="0.45">
      <c r="A302" s="36">
        <v>50192</v>
      </c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4"/>
      <c r="V302" s="36">
        <v>50192</v>
      </c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4"/>
      <c r="AQ302" s="34"/>
      <c r="AR302" s="74"/>
      <c r="AS302" s="75"/>
      <c r="AT302" s="75"/>
      <c r="AU302" s="75"/>
      <c r="AV302" s="75"/>
      <c r="AW302" s="75"/>
      <c r="AX302" s="75"/>
      <c r="AY302" s="75"/>
      <c r="AZ302" s="75"/>
      <c r="BA302" s="75"/>
      <c r="BB302" s="75"/>
      <c r="BC302" s="75"/>
      <c r="BD302" s="75"/>
      <c r="BE302" s="75"/>
      <c r="BF302" s="75"/>
      <c r="BG302" s="75"/>
      <c r="BH302" s="75"/>
      <c r="BI302" s="75"/>
      <c r="BJ302" s="75"/>
      <c r="BK302" s="75"/>
      <c r="BM302" s="74"/>
      <c r="BN302" s="75"/>
      <c r="BO302" s="75"/>
      <c r="BP302" s="75"/>
      <c r="BQ302" s="75"/>
      <c r="BR302" s="75"/>
      <c r="BS302" s="75"/>
      <c r="BT302" s="75"/>
      <c r="BU302" s="75"/>
      <c r="BV302" s="75"/>
      <c r="BW302" s="75"/>
      <c r="BX302" s="75"/>
      <c r="BY302" s="75"/>
      <c r="BZ302" s="75"/>
      <c r="CA302" s="75"/>
      <c r="CB302" s="75"/>
      <c r="CC302" s="75"/>
      <c r="CD302" s="75"/>
      <c r="CE302" s="75"/>
      <c r="CF302" s="75"/>
    </row>
    <row r="303" spans="1:84" s="76" customFormat="1" ht="21" hidden="1" x14ac:dyDescent="0.45">
      <c r="A303" s="36">
        <v>50222</v>
      </c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4"/>
      <c r="V303" s="36">
        <v>50222</v>
      </c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4"/>
      <c r="AQ303" s="34"/>
      <c r="AR303" s="74"/>
      <c r="AS303" s="75"/>
      <c r="AT303" s="75"/>
      <c r="AU303" s="75"/>
      <c r="AV303" s="75"/>
      <c r="AW303" s="75"/>
      <c r="AX303" s="75"/>
      <c r="AY303" s="75"/>
      <c r="AZ303" s="75"/>
      <c r="BA303" s="75"/>
      <c r="BB303" s="75"/>
      <c r="BC303" s="75"/>
      <c r="BD303" s="75"/>
      <c r="BE303" s="75"/>
      <c r="BF303" s="75"/>
      <c r="BG303" s="75"/>
      <c r="BH303" s="75"/>
      <c r="BI303" s="75"/>
      <c r="BJ303" s="75"/>
      <c r="BK303" s="75"/>
      <c r="BM303" s="74"/>
      <c r="BN303" s="75"/>
      <c r="BO303" s="75"/>
      <c r="BP303" s="75"/>
      <c r="BQ303" s="75"/>
      <c r="BR303" s="75"/>
      <c r="BS303" s="75"/>
      <c r="BT303" s="75"/>
      <c r="BU303" s="75"/>
      <c r="BV303" s="75"/>
      <c r="BW303" s="75"/>
      <c r="BX303" s="75"/>
      <c r="BY303" s="75"/>
      <c r="BZ303" s="75"/>
      <c r="CA303" s="75"/>
      <c r="CB303" s="75"/>
      <c r="CC303" s="75"/>
      <c r="CD303" s="75"/>
      <c r="CE303" s="75"/>
      <c r="CF303" s="75"/>
    </row>
    <row r="304" spans="1:84" s="76" customFormat="1" ht="21" hidden="1" x14ac:dyDescent="0.45">
      <c r="A304" s="36">
        <v>50253</v>
      </c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4"/>
      <c r="V304" s="36">
        <v>50253</v>
      </c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4"/>
      <c r="AQ304" s="34"/>
      <c r="AR304" s="74"/>
      <c r="AS304" s="75"/>
      <c r="AT304" s="75"/>
      <c r="AU304" s="75"/>
      <c r="AV304" s="75"/>
      <c r="AW304" s="75"/>
      <c r="AX304" s="75"/>
      <c r="AY304" s="75"/>
      <c r="AZ304" s="75"/>
      <c r="BA304" s="75"/>
      <c r="BB304" s="75"/>
      <c r="BC304" s="75"/>
      <c r="BD304" s="75"/>
      <c r="BE304" s="75"/>
      <c r="BF304" s="75"/>
      <c r="BG304" s="75"/>
      <c r="BH304" s="75"/>
      <c r="BI304" s="75"/>
      <c r="BJ304" s="75"/>
      <c r="BK304" s="75"/>
      <c r="BM304" s="74"/>
      <c r="BN304" s="75"/>
      <c r="BO304" s="75"/>
      <c r="BP304" s="75"/>
      <c r="BQ304" s="75"/>
      <c r="BR304" s="75"/>
      <c r="BS304" s="75"/>
      <c r="BT304" s="75"/>
      <c r="BU304" s="75"/>
      <c r="BV304" s="75"/>
      <c r="BW304" s="75"/>
      <c r="BX304" s="75"/>
      <c r="BY304" s="75"/>
      <c r="BZ304" s="75"/>
      <c r="CA304" s="75"/>
      <c r="CB304" s="75"/>
      <c r="CC304" s="75"/>
      <c r="CD304" s="75"/>
      <c r="CE304" s="75"/>
      <c r="CF304" s="75"/>
    </row>
    <row r="305" spans="1:84" s="76" customFormat="1" ht="21" hidden="1" x14ac:dyDescent="0.45">
      <c r="A305" s="36">
        <v>50284</v>
      </c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4"/>
      <c r="V305" s="36">
        <v>50284</v>
      </c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4"/>
      <c r="AQ305" s="34"/>
      <c r="AR305" s="74"/>
      <c r="AS305" s="75"/>
      <c r="AT305" s="75"/>
      <c r="AU305" s="75"/>
      <c r="AV305" s="75"/>
      <c r="AW305" s="75"/>
      <c r="AX305" s="75"/>
      <c r="AY305" s="75"/>
      <c r="AZ305" s="75"/>
      <c r="BA305" s="75"/>
      <c r="BB305" s="75"/>
      <c r="BC305" s="75"/>
      <c r="BD305" s="75"/>
      <c r="BE305" s="75"/>
      <c r="BF305" s="75"/>
      <c r="BG305" s="75"/>
      <c r="BH305" s="75"/>
      <c r="BI305" s="75"/>
      <c r="BJ305" s="75"/>
      <c r="BK305" s="75"/>
      <c r="BM305" s="74"/>
      <c r="BN305" s="75"/>
      <c r="BO305" s="75"/>
      <c r="BP305" s="75"/>
      <c r="BQ305" s="75"/>
      <c r="BR305" s="75"/>
      <c r="BS305" s="75"/>
      <c r="BT305" s="75"/>
      <c r="BU305" s="75"/>
      <c r="BV305" s="75"/>
      <c r="BW305" s="75"/>
      <c r="BX305" s="75"/>
      <c r="BY305" s="75"/>
      <c r="BZ305" s="75"/>
      <c r="CA305" s="75"/>
      <c r="CB305" s="75"/>
      <c r="CC305" s="75"/>
      <c r="CD305" s="75"/>
      <c r="CE305" s="75"/>
      <c r="CF305" s="75"/>
    </row>
    <row r="306" spans="1:84" s="76" customFormat="1" ht="21" hidden="1" x14ac:dyDescent="0.45">
      <c r="A306" s="36">
        <v>50314</v>
      </c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4"/>
      <c r="V306" s="36">
        <v>50314</v>
      </c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4"/>
      <c r="AQ306" s="34"/>
      <c r="AR306" s="74"/>
      <c r="AS306" s="75"/>
      <c r="AT306" s="75"/>
      <c r="AU306" s="75"/>
      <c r="AV306" s="75"/>
      <c r="AW306" s="75"/>
      <c r="AX306" s="75"/>
      <c r="AY306" s="75"/>
      <c r="AZ306" s="75"/>
      <c r="BA306" s="75"/>
      <c r="BB306" s="75"/>
      <c r="BC306" s="75"/>
      <c r="BD306" s="75"/>
      <c r="BE306" s="75"/>
      <c r="BF306" s="75"/>
      <c r="BG306" s="75"/>
      <c r="BH306" s="75"/>
      <c r="BI306" s="75"/>
      <c r="BJ306" s="75"/>
      <c r="BK306" s="75"/>
      <c r="BM306" s="74"/>
      <c r="BN306" s="75"/>
      <c r="BO306" s="75"/>
      <c r="BP306" s="75"/>
      <c r="BQ306" s="75"/>
      <c r="BR306" s="75"/>
      <c r="BS306" s="75"/>
      <c r="BT306" s="75"/>
      <c r="BU306" s="75"/>
      <c r="BV306" s="75"/>
      <c r="BW306" s="75"/>
      <c r="BX306" s="75"/>
      <c r="BY306" s="75"/>
      <c r="BZ306" s="75"/>
      <c r="CA306" s="75"/>
      <c r="CB306" s="75"/>
      <c r="CC306" s="75"/>
      <c r="CD306" s="75"/>
      <c r="CE306" s="75"/>
      <c r="CF306" s="75"/>
    </row>
    <row r="307" spans="1:84" s="76" customFormat="1" ht="21" hidden="1" x14ac:dyDescent="0.45">
      <c r="A307" s="36">
        <v>50345</v>
      </c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4"/>
      <c r="V307" s="36">
        <v>50345</v>
      </c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4"/>
      <c r="AQ307" s="34"/>
      <c r="AR307" s="74"/>
      <c r="AS307" s="75"/>
      <c r="AT307" s="75"/>
      <c r="AU307" s="75"/>
      <c r="AV307" s="75"/>
      <c r="AW307" s="75"/>
      <c r="AX307" s="75"/>
      <c r="AY307" s="75"/>
      <c r="AZ307" s="75"/>
      <c r="BA307" s="75"/>
      <c r="BB307" s="75"/>
      <c r="BC307" s="75"/>
      <c r="BD307" s="75"/>
      <c r="BE307" s="75"/>
      <c r="BF307" s="75"/>
      <c r="BG307" s="75"/>
      <c r="BH307" s="75"/>
      <c r="BI307" s="75"/>
      <c r="BJ307" s="75"/>
      <c r="BK307" s="75"/>
      <c r="BM307" s="74"/>
      <c r="BN307" s="75"/>
      <c r="BO307" s="75"/>
      <c r="BP307" s="75"/>
      <c r="BQ307" s="75"/>
      <c r="BR307" s="75"/>
      <c r="BS307" s="75"/>
      <c r="BT307" s="75"/>
      <c r="BU307" s="75"/>
      <c r="BV307" s="75"/>
      <c r="BW307" s="75"/>
      <c r="BX307" s="75"/>
      <c r="BY307" s="75"/>
      <c r="BZ307" s="75"/>
      <c r="CA307" s="75"/>
      <c r="CB307" s="75"/>
      <c r="CC307" s="75"/>
      <c r="CD307" s="75"/>
      <c r="CE307" s="75"/>
      <c r="CF307" s="75"/>
    </row>
    <row r="308" spans="1:84" s="76" customFormat="1" ht="21" hidden="1" x14ac:dyDescent="0.45">
      <c r="A308" s="38">
        <v>50375</v>
      </c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4"/>
      <c r="V308" s="38">
        <v>50375</v>
      </c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4"/>
      <c r="AQ308" s="34"/>
      <c r="AR308" s="74"/>
      <c r="AS308" s="75"/>
      <c r="AT308" s="75"/>
      <c r="AU308" s="75"/>
      <c r="AV308" s="75"/>
      <c r="AW308" s="75"/>
      <c r="AX308" s="75"/>
      <c r="AY308" s="75"/>
      <c r="AZ308" s="75"/>
      <c r="BA308" s="75"/>
      <c r="BB308" s="75"/>
      <c r="BC308" s="75"/>
      <c r="BD308" s="75"/>
      <c r="BE308" s="75"/>
      <c r="BF308" s="75"/>
      <c r="BG308" s="75"/>
      <c r="BH308" s="75"/>
      <c r="BI308" s="75"/>
      <c r="BJ308" s="75"/>
      <c r="BK308" s="75"/>
      <c r="BM308" s="74"/>
      <c r="BN308" s="75"/>
      <c r="BO308" s="75"/>
      <c r="BP308" s="75"/>
      <c r="BQ308" s="75"/>
      <c r="BR308" s="75"/>
      <c r="BS308" s="75"/>
      <c r="BT308" s="75"/>
      <c r="BU308" s="75"/>
      <c r="BV308" s="75"/>
      <c r="BW308" s="75"/>
      <c r="BX308" s="75"/>
      <c r="BY308" s="75"/>
      <c r="BZ308" s="75"/>
      <c r="CA308" s="75"/>
      <c r="CB308" s="75"/>
      <c r="CC308" s="75"/>
      <c r="CD308" s="75"/>
      <c r="CE308" s="75"/>
      <c r="CF308" s="75"/>
    </row>
    <row r="309" spans="1:84" s="76" customFormat="1" ht="21" hidden="1" x14ac:dyDescent="0.45">
      <c r="A309" s="40">
        <v>50406</v>
      </c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34"/>
      <c r="V309" s="40">
        <v>50406</v>
      </c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34"/>
      <c r="AQ309" s="34"/>
      <c r="AR309" s="74"/>
      <c r="AS309" s="75"/>
      <c r="AT309" s="75"/>
      <c r="AU309" s="75"/>
      <c r="AV309" s="75"/>
      <c r="AW309" s="75"/>
      <c r="AX309" s="75"/>
      <c r="AY309" s="75"/>
      <c r="AZ309" s="75"/>
      <c r="BA309" s="75"/>
      <c r="BB309" s="75"/>
      <c r="BC309" s="75"/>
      <c r="BD309" s="75"/>
      <c r="BE309" s="75"/>
      <c r="BF309" s="75"/>
      <c r="BG309" s="75"/>
      <c r="BH309" s="75"/>
      <c r="BI309" s="75"/>
      <c r="BJ309" s="75"/>
      <c r="BK309" s="75"/>
      <c r="BM309" s="74"/>
      <c r="BN309" s="75"/>
      <c r="BO309" s="75"/>
      <c r="BP309" s="75"/>
      <c r="BQ309" s="75"/>
      <c r="BR309" s="75"/>
      <c r="BS309" s="75"/>
      <c r="BT309" s="75"/>
      <c r="BU309" s="75"/>
      <c r="BV309" s="75"/>
      <c r="BW309" s="75"/>
      <c r="BX309" s="75"/>
      <c r="BY309" s="75"/>
      <c r="BZ309" s="75"/>
      <c r="CA309" s="75"/>
      <c r="CB309" s="75"/>
      <c r="CC309" s="75"/>
      <c r="CD309" s="75"/>
      <c r="CE309" s="75"/>
      <c r="CF309" s="75"/>
    </row>
    <row r="310" spans="1:84" s="76" customFormat="1" ht="21" hidden="1" x14ac:dyDescent="0.45">
      <c r="A310" s="42">
        <v>50437</v>
      </c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34"/>
      <c r="V310" s="42">
        <v>50437</v>
      </c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34"/>
      <c r="AQ310" s="34"/>
      <c r="AR310" s="74"/>
      <c r="AS310" s="75"/>
      <c r="AT310" s="75"/>
      <c r="AU310" s="75"/>
      <c r="AV310" s="75"/>
      <c r="AW310" s="75"/>
      <c r="AX310" s="75"/>
      <c r="AY310" s="75"/>
      <c r="AZ310" s="75"/>
      <c r="BA310" s="75"/>
      <c r="BB310" s="75"/>
      <c r="BC310" s="75"/>
      <c r="BD310" s="75"/>
      <c r="BE310" s="75"/>
      <c r="BF310" s="75"/>
      <c r="BG310" s="75"/>
      <c r="BH310" s="75"/>
      <c r="BI310" s="75"/>
      <c r="BJ310" s="75"/>
      <c r="BK310" s="75"/>
      <c r="BM310" s="74"/>
      <c r="BN310" s="75"/>
      <c r="BO310" s="75"/>
      <c r="BP310" s="75"/>
      <c r="BQ310" s="75"/>
      <c r="BR310" s="75"/>
      <c r="BS310" s="75"/>
      <c r="BT310" s="75"/>
      <c r="BU310" s="75"/>
      <c r="BV310" s="75"/>
      <c r="BW310" s="75"/>
      <c r="BX310" s="75"/>
      <c r="BY310" s="75"/>
      <c r="BZ310" s="75"/>
      <c r="CA310" s="75"/>
      <c r="CB310" s="75"/>
      <c r="CC310" s="75"/>
      <c r="CD310" s="75"/>
      <c r="CE310" s="75"/>
      <c r="CF310" s="75"/>
    </row>
    <row r="311" spans="1:84" s="76" customFormat="1" ht="21" hidden="1" x14ac:dyDescent="0.45">
      <c r="A311" s="42">
        <v>50465</v>
      </c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34"/>
      <c r="V311" s="42">
        <v>50465</v>
      </c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34"/>
      <c r="AQ311" s="34"/>
      <c r="AR311" s="74"/>
      <c r="AS311" s="75"/>
      <c r="AT311" s="75"/>
      <c r="AU311" s="75"/>
      <c r="AV311" s="75"/>
      <c r="AW311" s="75"/>
      <c r="AX311" s="75"/>
      <c r="AY311" s="75"/>
      <c r="AZ311" s="75"/>
      <c r="BA311" s="75"/>
      <c r="BB311" s="75"/>
      <c r="BC311" s="75"/>
      <c r="BD311" s="75"/>
      <c r="BE311" s="75"/>
      <c r="BF311" s="75"/>
      <c r="BG311" s="75"/>
      <c r="BH311" s="75"/>
      <c r="BI311" s="75"/>
      <c r="BJ311" s="75"/>
      <c r="BK311" s="75"/>
      <c r="BM311" s="74"/>
      <c r="BN311" s="75"/>
      <c r="BO311" s="75"/>
      <c r="BP311" s="75"/>
      <c r="BQ311" s="75"/>
      <c r="BR311" s="75"/>
      <c r="BS311" s="75"/>
      <c r="BT311" s="75"/>
      <c r="BU311" s="75"/>
      <c r="BV311" s="75"/>
      <c r="BW311" s="75"/>
      <c r="BX311" s="75"/>
      <c r="BY311" s="75"/>
      <c r="BZ311" s="75"/>
      <c r="CA311" s="75"/>
      <c r="CB311" s="75"/>
      <c r="CC311" s="75"/>
      <c r="CD311" s="75"/>
      <c r="CE311" s="75"/>
      <c r="CF311" s="75"/>
    </row>
    <row r="312" spans="1:84" s="76" customFormat="1" ht="21" hidden="1" x14ac:dyDescent="0.45">
      <c r="A312" s="42">
        <v>50496</v>
      </c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34"/>
      <c r="V312" s="42">
        <v>50496</v>
      </c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34"/>
      <c r="AQ312" s="34"/>
      <c r="AR312" s="74"/>
      <c r="AS312" s="75"/>
      <c r="AT312" s="75"/>
      <c r="AU312" s="75"/>
      <c r="AV312" s="75"/>
      <c r="AW312" s="75"/>
      <c r="AX312" s="75"/>
      <c r="AY312" s="75"/>
      <c r="AZ312" s="75"/>
      <c r="BA312" s="75"/>
      <c r="BB312" s="75"/>
      <c r="BC312" s="75"/>
      <c r="BD312" s="75"/>
      <c r="BE312" s="75"/>
      <c r="BF312" s="75"/>
      <c r="BG312" s="75"/>
      <c r="BH312" s="75"/>
      <c r="BI312" s="75"/>
      <c r="BJ312" s="75"/>
      <c r="BK312" s="75"/>
      <c r="BM312" s="74"/>
      <c r="BN312" s="75"/>
      <c r="BO312" s="75"/>
      <c r="BP312" s="75"/>
      <c r="BQ312" s="75"/>
      <c r="BR312" s="75"/>
      <c r="BS312" s="75"/>
      <c r="BT312" s="75"/>
      <c r="BU312" s="75"/>
      <c r="BV312" s="75"/>
      <c r="BW312" s="75"/>
      <c r="BX312" s="75"/>
      <c r="BY312" s="75"/>
      <c r="BZ312" s="75"/>
      <c r="CA312" s="75"/>
      <c r="CB312" s="75"/>
      <c r="CC312" s="75"/>
      <c r="CD312" s="75"/>
      <c r="CE312" s="75"/>
      <c r="CF312" s="75"/>
    </row>
    <row r="313" spans="1:84" s="76" customFormat="1" ht="21" hidden="1" x14ac:dyDescent="0.45">
      <c r="A313" s="42">
        <v>50526</v>
      </c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34"/>
      <c r="V313" s="42">
        <v>50526</v>
      </c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34"/>
      <c r="AQ313" s="34"/>
      <c r="AR313" s="74"/>
      <c r="AS313" s="75"/>
      <c r="AT313" s="75"/>
      <c r="AU313" s="75"/>
      <c r="AV313" s="75"/>
      <c r="AW313" s="75"/>
      <c r="AX313" s="75"/>
      <c r="AY313" s="75"/>
      <c r="AZ313" s="75"/>
      <c r="BA313" s="75"/>
      <c r="BB313" s="75"/>
      <c r="BC313" s="75"/>
      <c r="BD313" s="75"/>
      <c r="BE313" s="75"/>
      <c r="BF313" s="75"/>
      <c r="BG313" s="75"/>
      <c r="BH313" s="75"/>
      <c r="BI313" s="75"/>
      <c r="BJ313" s="75"/>
      <c r="BK313" s="75"/>
      <c r="BM313" s="74"/>
      <c r="BN313" s="75"/>
      <c r="BO313" s="75"/>
      <c r="BP313" s="75"/>
      <c r="BQ313" s="75"/>
      <c r="BR313" s="75"/>
      <c r="BS313" s="75"/>
      <c r="BT313" s="75"/>
      <c r="BU313" s="75"/>
      <c r="BV313" s="75"/>
      <c r="BW313" s="75"/>
      <c r="BX313" s="75"/>
      <c r="BY313" s="75"/>
      <c r="BZ313" s="75"/>
      <c r="CA313" s="75"/>
      <c r="CB313" s="75"/>
      <c r="CC313" s="75"/>
      <c r="CD313" s="75"/>
      <c r="CE313" s="75"/>
      <c r="CF313" s="75"/>
    </row>
    <row r="314" spans="1:84" s="76" customFormat="1" ht="21" hidden="1" x14ac:dyDescent="0.45">
      <c r="A314" s="42">
        <v>50557</v>
      </c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34"/>
      <c r="V314" s="42">
        <v>50557</v>
      </c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34"/>
      <c r="AQ314" s="34"/>
      <c r="AR314" s="74"/>
      <c r="AS314" s="75"/>
      <c r="AT314" s="75"/>
      <c r="AU314" s="75"/>
      <c r="AV314" s="75"/>
      <c r="AW314" s="75"/>
      <c r="AX314" s="75"/>
      <c r="AY314" s="75"/>
      <c r="AZ314" s="75"/>
      <c r="BA314" s="75"/>
      <c r="BB314" s="75"/>
      <c r="BC314" s="75"/>
      <c r="BD314" s="75"/>
      <c r="BE314" s="75"/>
      <c r="BF314" s="75"/>
      <c r="BG314" s="75"/>
      <c r="BH314" s="75"/>
      <c r="BI314" s="75"/>
      <c r="BJ314" s="75"/>
      <c r="BK314" s="75"/>
      <c r="BM314" s="74"/>
      <c r="BN314" s="75"/>
      <c r="BO314" s="75"/>
      <c r="BP314" s="75"/>
      <c r="BQ314" s="75"/>
      <c r="BR314" s="75"/>
      <c r="BS314" s="75"/>
      <c r="BT314" s="75"/>
      <c r="BU314" s="75"/>
      <c r="BV314" s="75"/>
      <c r="BW314" s="75"/>
      <c r="BX314" s="75"/>
      <c r="BY314" s="75"/>
      <c r="BZ314" s="75"/>
      <c r="CA314" s="75"/>
      <c r="CB314" s="75"/>
      <c r="CC314" s="75"/>
      <c r="CD314" s="75"/>
      <c r="CE314" s="75"/>
      <c r="CF314" s="75"/>
    </row>
    <row r="315" spans="1:84" s="76" customFormat="1" ht="21" hidden="1" x14ac:dyDescent="0.45">
      <c r="A315" s="42">
        <v>50587</v>
      </c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34"/>
      <c r="V315" s="42">
        <v>50587</v>
      </c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34"/>
      <c r="AQ315" s="34"/>
      <c r="AR315" s="74"/>
      <c r="AS315" s="75"/>
      <c r="AT315" s="75"/>
      <c r="AU315" s="75"/>
      <c r="AV315" s="75"/>
      <c r="AW315" s="75"/>
      <c r="AX315" s="75"/>
      <c r="AY315" s="75"/>
      <c r="AZ315" s="75"/>
      <c r="BA315" s="75"/>
      <c r="BB315" s="75"/>
      <c r="BC315" s="75"/>
      <c r="BD315" s="75"/>
      <c r="BE315" s="75"/>
      <c r="BF315" s="75"/>
      <c r="BG315" s="75"/>
      <c r="BH315" s="75"/>
      <c r="BI315" s="75"/>
      <c r="BJ315" s="75"/>
      <c r="BK315" s="75"/>
      <c r="BM315" s="74"/>
      <c r="BN315" s="75"/>
      <c r="BO315" s="75"/>
      <c r="BP315" s="75"/>
      <c r="BQ315" s="75"/>
      <c r="BR315" s="75"/>
      <c r="BS315" s="75"/>
      <c r="BT315" s="75"/>
      <c r="BU315" s="75"/>
      <c r="BV315" s="75"/>
      <c r="BW315" s="75"/>
      <c r="BX315" s="75"/>
      <c r="BY315" s="75"/>
      <c r="BZ315" s="75"/>
      <c r="CA315" s="75"/>
      <c r="CB315" s="75"/>
      <c r="CC315" s="75"/>
      <c r="CD315" s="75"/>
      <c r="CE315" s="75"/>
      <c r="CF315" s="75"/>
    </row>
    <row r="316" spans="1:84" s="76" customFormat="1" ht="21" hidden="1" x14ac:dyDescent="0.45">
      <c r="A316" s="42">
        <v>50618</v>
      </c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34"/>
      <c r="V316" s="42">
        <v>50618</v>
      </c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34"/>
      <c r="AQ316" s="34"/>
      <c r="AR316" s="74"/>
      <c r="AS316" s="75"/>
      <c r="AT316" s="75"/>
      <c r="AU316" s="75"/>
      <c r="AV316" s="75"/>
      <c r="AW316" s="75"/>
      <c r="AX316" s="75"/>
      <c r="AY316" s="75"/>
      <c r="AZ316" s="75"/>
      <c r="BA316" s="75"/>
      <c r="BB316" s="75"/>
      <c r="BC316" s="75"/>
      <c r="BD316" s="75"/>
      <c r="BE316" s="75"/>
      <c r="BF316" s="75"/>
      <c r="BG316" s="75"/>
      <c r="BH316" s="75"/>
      <c r="BI316" s="75"/>
      <c r="BJ316" s="75"/>
      <c r="BK316" s="75"/>
      <c r="BM316" s="74"/>
      <c r="BN316" s="75"/>
      <c r="BO316" s="75"/>
      <c r="BP316" s="75"/>
      <c r="BQ316" s="75"/>
      <c r="BR316" s="75"/>
      <c r="BS316" s="75"/>
      <c r="BT316" s="75"/>
      <c r="BU316" s="75"/>
      <c r="BV316" s="75"/>
      <c r="BW316" s="75"/>
      <c r="BX316" s="75"/>
      <c r="BY316" s="75"/>
      <c r="BZ316" s="75"/>
      <c r="CA316" s="75"/>
      <c r="CB316" s="75"/>
      <c r="CC316" s="75"/>
      <c r="CD316" s="75"/>
      <c r="CE316" s="75"/>
      <c r="CF316" s="75"/>
    </row>
    <row r="317" spans="1:84" s="76" customFormat="1" ht="21" hidden="1" x14ac:dyDescent="0.45">
      <c r="A317" s="42">
        <v>50649</v>
      </c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34"/>
      <c r="V317" s="42">
        <v>50649</v>
      </c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34"/>
      <c r="AQ317" s="34"/>
      <c r="AR317" s="74"/>
      <c r="AS317" s="75"/>
      <c r="AT317" s="75"/>
      <c r="AU317" s="75"/>
      <c r="AV317" s="75"/>
      <c r="AW317" s="75"/>
      <c r="AX317" s="75"/>
      <c r="AY317" s="75"/>
      <c r="AZ317" s="75"/>
      <c r="BA317" s="75"/>
      <c r="BB317" s="75"/>
      <c r="BC317" s="75"/>
      <c r="BD317" s="75"/>
      <c r="BE317" s="75"/>
      <c r="BF317" s="75"/>
      <c r="BG317" s="75"/>
      <c r="BH317" s="75"/>
      <c r="BI317" s="75"/>
      <c r="BJ317" s="75"/>
      <c r="BK317" s="75"/>
      <c r="BM317" s="74"/>
      <c r="BN317" s="75"/>
      <c r="BO317" s="75"/>
      <c r="BP317" s="75"/>
      <c r="BQ317" s="75"/>
      <c r="BR317" s="75"/>
      <c r="BS317" s="75"/>
      <c r="BT317" s="75"/>
      <c r="BU317" s="75"/>
      <c r="BV317" s="75"/>
      <c r="BW317" s="75"/>
      <c r="BX317" s="75"/>
      <c r="BY317" s="75"/>
      <c r="BZ317" s="75"/>
      <c r="CA317" s="75"/>
      <c r="CB317" s="75"/>
      <c r="CC317" s="75"/>
      <c r="CD317" s="75"/>
      <c r="CE317" s="75"/>
      <c r="CF317" s="75"/>
    </row>
    <row r="318" spans="1:84" s="76" customFormat="1" ht="21" hidden="1" x14ac:dyDescent="0.45">
      <c r="A318" s="42">
        <v>50679</v>
      </c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34"/>
      <c r="V318" s="42">
        <v>50679</v>
      </c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34"/>
      <c r="AQ318" s="34"/>
      <c r="AR318" s="74"/>
      <c r="AS318" s="75"/>
      <c r="AT318" s="75"/>
      <c r="AU318" s="75"/>
      <c r="AV318" s="75"/>
      <c r="AW318" s="75"/>
      <c r="AX318" s="75"/>
      <c r="AY318" s="75"/>
      <c r="AZ318" s="75"/>
      <c r="BA318" s="75"/>
      <c r="BB318" s="75"/>
      <c r="BC318" s="75"/>
      <c r="BD318" s="75"/>
      <c r="BE318" s="75"/>
      <c r="BF318" s="75"/>
      <c r="BG318" s="75"/>
      <c r="BH318" s="75"/>
      <c r="BI318" s="75"/>
      <c r="BJ318" s="75"/>
      <c r="BK318" s="75"/>
      <c r="BM318" s="74"/>
      <c r="BN318" s="75"/>
      <c r="BO318" s="75"/>
      <c r="BP318" s="75"/>
      <c r="BQ318" s="75"/>
      <c r="BR318" s="75"/>
      <c r="BS318" s="75"/>
      <c r="BT318" s="75"/>
      <c r="BU318" s="75"/>
      <c r="BV318" s="75"/>
      <c r="BW318" s="75"/>
      <c r="BX318" s="75"/>
      <c r="BY318" s="75"/>
      <c r="BZ318" s="75"/>
      <c r="CA318" s="75"/>
      <c r="CB318" s="75"/>
      <c r="CC318" s="75"/>
      <c r="CD318" s="75"/>
      <c r="CE318" s="75"/>
      <c r="CF318" s="75"/>
    </row>
    <row r="319" spans="1:84" s="76" customFormat="1" ht="21" hidden="1" x14ac:dyDescent="0.45">
      <c r="A319" s="42">
        <v>50710</v>
      </c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34"/>
      <c r="V319" s="42">
        <v>50710</v>
      </c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34"/>
      <c r="AQ319" s="34"/>
      <c r="AR319" s="74"/>
      <c r="AS319" s="75"/>
      <c r="AT319" s="75"/>
      <c r="AU319" s="75"/>
      <c r="AV319" s="75"/>
      <c r="AW319" s="75"/>
      <c r="AX319" s="75"/>
      <c r="AY319" s="75"/>
      <c r="AZ319" s="75"/>
      <c r="BA319" s="75"/>
      <c r="BB319" s="75"/>
      <c r="BC319" s="75"/>
      <c r="BD319" s="75"/>
      <c r="BE319" s="75"/>
      <c r="BF319" s="75"/>
      <c r="BG319" s="75"/>
      <c r="BH319" s="75"/>
      <c r="BI319" s="75"/>
      <c r="BJ319" s="75"/>
      <c r="BK319" s="75"/>
      <c r="BM319" s="74"/>
      <c r="BN319" s="75"/>
      <c r="BO319" s="75"/>
      <c r="BP319" s="75"/>
      <c r="BQ319" s="75"/>
      <c r="BR319" s="75"/>
      <c r="BS319" s="75"/>
      <c r="BT319" s="75"/>
      <c r="BU319" s="75"/>
      <c r="BV319" s="75"/>
      <c r="BW319" s="75"/>
      <c r="BX319" s="75"/>
      <c r="BY319" s="75"/>
      <c r="BZ319" s="75"/>
      <c r="CA319" s="75"/>
      <c r="CB319" s="75"/>
      <c r="CC319" s="75"/>
      <c r="CD319" s="75"/>
      <c r="CE319" s="75"/>
      <c r="CF319" s="75"/>
    </row>
    <row r="320" spans="1:84" s="76" customFormat="1" ht="21" hidden="1" x14ac:dyDescent="0.45">
      <c r="A320" s="44">
        <v>50740</v>
      </c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34"/>
      <c r="V320" s="44">
        <v>50740</v>
      </c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34"/>
      <c r="AQ320" s="34"/>
      <c r="AR320" s="74"/>
      <c r="AS320" s="75"/>
      <c r="AT320" s="75"/>
      <c r="AU320" s="75"/>
      <c r="AV320" s="75"/>
      <c r="AW320" s="75"/>
      <c r="AX320" s="75"/>
      <c r="AY320" s="75"/>
      <c r="AZ320" s="75"/>
      <c r="BA320" s="75"/>
      <c r="BB320" s="75"/>
      <c r="BC320" s="75"/>
      <c r="BD320" s="75"/>
      <c r="BE320" s="75"/>
      <c r="BF320" s="75"/>
      <c r="BG320" s="75"/>
      <c r="BH320" s="75"/>
      <c r="BI320" s="75"/>
      <c r="BJ320" s="75"/>
      <c r="BK320" s="75"/>
      <c r="BM320" s="74"/>
      <c r="BN320" s="75"/>
      <c r="BO320" s="75"/>
      <c r="BP320" s="75"/>
      <c r="BQ320" s="75"/>
      <c r="BR320" s="75"/>
      <c r="BS320" s="75"/>
      <c r="BT320" s="75"/>
      <c r="BU320" s="75"/>
      <c r="BV320" s="75"/>
      <c r="BW320" s="75"/>
      <c r="BX320" s="75"/>
      <c r="BY320" s="75"/>
      <c r="BZ320" s="75"/>
      <c r="CA320" s="75"/>
      <c r="CB320" s="75"/>
      <c r="CC320" s="75"/>
      <c r="CD320" s="75"/>
      <c r="CE320" s="75"/>
      <c r="CF320" s="75"/>
    </row>
    <row r="321" spans="1:84" s="76" customFormat="1" ht="21" hidden="1" x14ac:dyDescent="0.45">
      <c r="A321" s="46">
        <v>50771</v>
      </c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34"/>
      <c r="V321" s="46">
        <v>50771</v>
      </c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34"/>
      <c r="AQ321" s="34"/>
      <c r="AR321" s="74"/>
      <c r="AS321" s="75"/>
      <c r="AT321" s="75"/>
      <c r="AU321" s="75"/>
      <c r="AV321" s="75"/>
      <c r="AW321" s="75"/>
      <c r="AX321" s="75"/>
      <c r="AY321" s="75"/>
      <c r="AZ321" s="75"/>
      <c r="BA321" s="75"/>
      <c r="BB321" s="75"/>
      <c r="BC321" s="75"/>
      <c r="BD321" s="75"/>
      <c r="BE321" s="75"/>
      <c r="BF321" s="75"/>
      <c r="BG321" s="75"/>
      <c r="BH321" s="75"/>
      <c r="BI321" s="75"/>
      <c r="BJ321" s="75"/>
      <c r="BK321" s="75"/>
      <c r="BM321" s="74"/>
      <c r="BN321" s="75"/>
      <c r="BO321" s="75"/>
      <c r="BP321" s="75"/>
      <c r="BQ321" s="75"/>
      <c r="BR321" s="75"/>
      <c r="BS321" s="75"/>
      <c r="BT321" s="75"/>
      <c r="BU321" s="75"/>
      <c r="BV321" s="75"/>
      <c r="BW321" s="75"/>
      <c r="BX321" s="75"/>
      <c r="BY321" s="75"/>
      <c r="BZ321" s="75"/>
      <c r="CA321" s="75"/>
      <c r="CB321" s="75"/>
      <c r="CC321" s="75"/>
      <c r="CD321" s="75"/>
      <c r="CE321" s="75"/>
      <c r="CF321" s="75"/>
    </row>
    <row r="322" spans="1:84" s="76" customFormat="1" ht="21" hidden="1" x14ac:dyDescent="0.45">
      <c r="A322" s="36">
        <v>50802</v>
      </c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4"/>
      <c r="V322" s="36">
        <v>50802</v>
      </c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4"/>
      <c r="AQ322" s="34"/>
      <c r="AR322" s="74"/>
      <c r="AS322" s="75"/>
      <c r="AT322" s="75"/>
      <c r="AU322" s="75"/>
      <c r="AV322" s="75"/>
      <c r="AW322" s="75"/>
      <c r="AX322" s="75"/>
      <c r="AY322" s="75"/>
      <c r="AZ322" s="75"/>
      <c r="BA322" s="75"/>
      <c r="BB322" s="75"/>
      <c r="BC322" s="75"/>
      <c r="BD322" s="75"/>
      <c r="BE322" s="75"/>
      <c r="BF322" s="75"/>
      <c r="BG322" s="75"/>
      <c r="BH322" s="75"/>
      <c r="BI322" s="75"/>
      <c r="BJ322" s="75"/>
      <c r="BK322" s="75"/>
      <c r="BM322" s="74"/>
      <c r="BN322" s="75"/>
      <c r="BO322" s="75"/>
      <c r="BP322" s="75"/>
      <c r="BQ322" s="75"/>
      <c r="BR322" s="75"/>
      <c r="BS322" s="75"/>
      <c r="BT322" s="75"/>
      <c r="BU322" s="75"/>
      <c r="BV322" s="75"/>
      <c r="BW322" s="75"/>
      <c r="BX322" s="75"/>
      <c r="BY322" s="75"/>
      <c r="BZ322" s="75"/>
      <c r="CA322" s="75"/>
      <c r="CB322" s="75"/>
      <c r="CC322" s="75"/>
      <c r="CD322" s="75"/>
      <c r="CE322" s="75"/>
      <c r="CF322" s="75"/>
    </row>
    <row r="323" spans="1:84" s="76" customFormat="1" ht="21" hidden="1" x14ac:dyDescent="0.45">
      <c r="A323" s="36">
        <v>50830</v>
      </c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4"/>
      <c r="V323" s="36">
        <v>50830</v>
      </c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4"/>
      <c r="AQ323" s="34"/>
      <c r="AR323" s="74"/>
      <c r="AS323" s="75"/>
      <c r="AT323" s="75"/>
      <c r="AU323" s="75"/>
      <c r="AV323" s="75"/>
      <c r="AW323" s="75"/>
      <c r="AX323" s="75"/>
      <c r="AY323" s="75"/>
      <c r="AZ323" s="75"/>
      <c r="BA323" s="75"/>
      <c r="BB323" s="75"/>
      <c r="BC323" s="75"/>
      <c r="BD323" s="75"/>
      <c r="BE323" s="75"/>
      <c r="BF323" s="75"/>
      <c r="BG323" s="75"/>
      <c r="BH323" s="75"/>
      <c r="BI323" s="75"/>
      <c r="BJ323" s="75"/>
      <c r="BK323" s="75"/>
      <c r="BM323" s="74"/>
      <c r="BN323" s="75"/>
      <c r="BO323" s="75"/>
      <c r="BP323" s="75"/>
      <c r="BQ323" s="75"/>
      <c r="BR323" s="75"/>
      <c r="BS323" s="75"/>
      <c r="BT323" s="75"/>
      <c r="BU323" s="75"/>
      <c r="BV323" s="75"/>
      <c r="BW323" s="75"/>
      <c r="BX323" s="75"/>
      <c r="BY323" s="75"/>
      <c r="BZ323" s="75"/>
      <c r="CA323" s="75"/>
      <c r="CB323" s="75"/>
      <c r="CC323" s="75"/>
      <c r="CD323" s="75"/>
      <c r="CE323" s="75"/>
      <c r="CF323" s="75"/>
    </row>
    <row r="324" spans="1:84" s="76" customFormat="1" ht="21" hidden="1" x14ac:dyDescent="0.45">
      <c r="A324" s="36">
        <v>50861</v>
      </c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4"/>
      <c r="V324" s="36">
        <v>50861</v>
      </c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4"/>
      <c r="AQ324" s="34"/>
      <c r="AR324" s="74"/>
      <c r="AS324" s="75"/>
      <c r="AT324" s="75"/>
      <c r="AU324" s="75"/>
      <c r="AV324" s="75"/>
      <c r="AW324" s="75"/>
      <c r="AX324" s="75"/>
      <c r="AY324" s="75"/>
      <c r="AZ324" s="75"/>
      <c r="BA324" s="75"/>
      <c r="BB324" s="75"/>
      <c r="BC324" s="75"/>
      <c r="BD324" s="75"/>
      <c r="BE324" s="75"/>
      <c r="BF324" s="75"/>
      <c r="BG324" s="75"/>
      <c r="BH324" s="75"/>
      <c r="BI324" s="75"/>
      <c r="BJ324" s="75"/>
      <c r="BK324" s="75"/>
      <c r="BM324" s="74"/>
      <c r="BN324" s="75"/>
      <c r="BO324" s="75"/>
      <c r="BP324" s="75"/>
      <c r="BQ324" s="75"/>
      <c r="BR324" s="75"/>
      <c r="BS324" s="75"/>
      <c r="BT324" s="75"/>
      <c r="BU324" s="75"/>
      <c r="BV324" s="75"/>
      <c r="BW324" s="75"/>
      <c r="BX324" s="75"/>
      <c r="BY324" s="75"/>
      <c r="BZ324" s="75"/>
      <c r="CA324" s="75"/>
      <c r="CB324" s="75"/>
      <c r="CC324" s="75"/>
      <c r="CD324" s="75"/>
      <c r="CE324" s="75"/>
      <c r="CF324" s="75"/>
    </row>
    <row r="325" spans="1:84" s="76" customFormat="1" ht="21" hidden="1" x14ac:dyDescent="0.45">
      <c r="A325" s="36">
        <v>50891</v>
      </c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4"/>
      <c r="V325" s="36">
        <v>50891</v>
      </c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4"/>
      <c r="AQ325" s="34"/>
      <c r="AR325" s="74"/>
      <c r="AS325" s="75"/>
      <c r="AT325" s="75"/>
      <c r="AU325" s="75"/>
      <c r="AV325" s="75"/>
      <c r="AW325" s="75"/>
      <c r="AX325" s="75"/>
      <c r="AY325" s="75"/>
      <c r="AZ325" s="75"/>
      <c r="BA325" s="75"/>
      <c r="BB325" s="75"/>
      <c r="BC325" s="75"/>
      <c r="BD325" s="75"/>
      <c r="BE325" s="75"/>
      <c r="BF325" s="75"/>
      <c r="BG325" s="75"/>
      <c r="BH325" s="75"/>
      <c r="BI325" s="75"/>
      <c r="BJ325" s="75"/>
      <c r="BK325" s="75"/>
      <c r="BM325" s="74"/>
      <c r="BN325" s="75"/>
      <c r="BO325" s="75"/>
      <c r="BP325" s="75"/>
      <c r="BQ325" s="75"/>
      <c r="BR325" s="75"/>
      <c r="BS325" s="75"/>
      <c r="BT325" s="75"/>
      <c r="BU325" s="75"/>
      <c r="BV325" s="75"/>
      <c r="BW325" s="75"/>
      <c r="BX325" s="75"/>
      <c r="BY325" s="75"/>
      <c r="BZ325" s="75"/>
      <c r="CA325" s="75"/>
      <c r="CB325" s="75"/>
      <c r="CC325" s="75"/>
      <c r="CD325" s="75"/>
      <c r="CE325" s="75"/>
      <c r="CF325" s="75"/>
    </row>
    <row r="326" spans="1:84" s="76" customFormat="1" ht="21" hidden="1" x14ac:dyDescent="0.45">
      <c r="A326" s="36">
        <v>50922</v>
      </c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4"/>
      <c r="V326" s="36">
        <v>50922</v>
      </c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4"/>
      <c r="AQ326" s="34"/>
      <c r="AR326" s="74"/>
      <c r="AS326" s="75"/>
      <c r="AT326" s="75"/>
      <c r="AU326" s="75"/>
      <c r="AV326" s="75"/>
      <c r="AW326" s="75"/>
      <c r="AX326" s="75"/>
      <c r="AY326" s="75"/>
      <c r="AZ326" s="75"/>
      <c r="BA326" s="75"/>
      <c r="BB326" s="75"/>
      <c r="BC326" s="75"/>
      <c r="BD326" s="75"/>
      <c r="BE326" s="75"/>
      <c r="BF326" s="75"/>
      <c r="BG326" s="75"/>
      <c r="BH326" s="75"/>
      <c r="BI326" s="75"/>
      <c r="BJ326" s="75"/>
      <c r="BK326" s="75"/>
      <c r="BM326" s="74"/>
      <c r="BN326" s="75"/>
      <c r="BO326" s="75"/>
      <c r="BP326" s="75"/>
      <c r="BQ326" s="75"/>
      <c r="BR326" s="75"/>
      <c r="BS326" s="75"/>
      <c r="BT326" s="75"/>
      <c r="BU326" s="75"/>
      <c r="BV326" s="75"/>
      <c r="BW326" s="75"/>
      <c r="BX326" s="75"/>
      <c r="BY326" s="75"/>
      <c r="BZ326" s="75"/>
      <c r="CA326" s="75"/>
      <c r="CB326" s="75"/>
      <c r="CC326" s="75"/>
      <c r="CD326" s="75"/>
      <c r="CE326" s="75"/>
      <c r="CF326" s="75"/>
    </row>
    <row r="327" spans="1:84" s="76" customFormat="1" ht="21" hidden="1" x14ac:dyDescent="0.45">
      <c r="A327" s="36">
        <v>50952</v>
      </c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4"/>
      <c r="V327" s="36">
        <v>50952</v>
      </c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4"/>
      <c r="AQ327" s="34"/>
      <c r="AR327" s="74"/>
      <c r="AS327" s="75"/>
      <c r="AT327" s="75"/>
      <c r="AU327" s="75"/>
      <c r="AV327" s="75"/>
      <c r="AW327" s="75"/>
      <c r="AX327" s="75"/>
      <c r="AY327" s="75"/>
      <c r="AZ327" s="75"/>
      <c r="BA327" s="75"/>
      <c r="BB327" s="75"/>
      <c r="BC327" s="75"/>
      <c r="BD327" s="75"/>
      <c r="BE327" s="75"/>
      <c r="BF327" s="75"/>
      <c r="BG327" s="75"/>
      <c r="BH327" s="75"/>
      <c r="BI327" s="75"/>
      <c r="BJ327" s="75"/>
      <c r="BK327" s="75"/>
      <c r="BM327" s="74"/>
      <c r="BN327" s="75"/>
      <c r="BO327" s="75"/>
      <c r="BP327" s="75"/>
      <c r="BQ327" s="75"/>
      <c r="BR327" s="75"/>
      <c r="BS327" s="75"/>
      <c r="BT327" s="75"/>
      <c r="BU327" s="75"/>
      <c r="BV327" s="75"/>
      <c r="BW327" s="75"/>
      <c r="BX327" s="75"/>
      <c r="BY327" s="75"/>
      <c r="BZ327" s="75"/>
      <c r="CA327" s="75"/>
      <c r="CB327" s="75"/>
      <c r="CC327" s="75"/>
      <c r="CD327" s="75"/>
      <c r="CE327" s="75"/>
      <c r="CF327" s="75"/>
    </row>
    <row r="328" spans="1:84" s="76" customFormat="1" ht="21" hidden="1" x14ac:dyDescent="0.45">
      <c r="A328" s="36">
        <v>50983</v>
      </c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4"/>
      <c r="V328" s="36">
        <v>50983</v>
      </c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4"/>
      <c r="AQ328" s="34"/>
      <c r="AR328" s="74"/>
      <c r="AS328" s="75"/>
      <c r="AT328" s="75"/>
      <c r="AU328" s="75"/>
      <c r="AV328" s="75"/>
      <c r="AW328" s="75"/>
      <c r="AX328" s="75"/>
      <c r="AY328" s="75"/>
      <c r="AZ328" s="75"/>
      <c r="BA328" s="75"/>
      <c r="BB328" s="75"/>
      <c r="BC328" s="75"/>
      <c r="BD328" s="75"/>
      <c r="BE328" s="75"/>
      <c r="BF328" s="75"/>
      <c r="BG328" s="75"/>
      <c r="BH328" s="75"/>
      <c r="BI328" s="75"/>
      <c r="BJ328" s="75"/>
      <c r="BK328" s="75"/>
      <c r="BM328" s="74"/>
      <c r="BN328" s="75"/>
      <c r="BO328" s="75"/>
      <c r="BP328" s="75"/>
      <c r="BQ328" s="75"/>
      <c r="BR328" s="75"/>
      <c r="BS328" s="75"/>
      <c r="BT328" s="75"/>
      <c r="BU328" s="75"/>
      <c r="BV328" s="75"/>
      <c r="BW328" s="75"/>
      <c r="BX328" s="75"/>
      <c r="BY328" s="75"/>
      <c r="BZ328" s="75"/>
      <c r="CA328" s="75"/>
      <c r="CB328" s="75"/>
      <c r="CC328" s="75"/>
      <c r="CD328" s="75"/>
      <c r="CE328" s="75"/>
      <c r="CF328" s="75"/>
    </row>
    <row r="329" spans="1:84" s="76" customFormat="1" ht="21" hidden="1" x14ac:dyDescent="0.45">
      <c r="A329" s="36">
        <v>51014</v>
      </c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4"/>
      <c r="V329" s="36">
        <v>51014</v>
      </c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4"/>
      <c r="AQ329" s="34"/>
      <c r="AR329" s="74"/>
      <c r="AS329" s="75"/>
      <c r="AT329" s="75"/>
      <c r="AU329" s="75"/>
      <c r="AV329" s="75"/>
      <c r="AW329" s="75"/>
      <c r="AX329" s="75"/>
      <c r="AY329" s="75"/>
      <c r="AZ329" s="75"/>
      <c r="BA329" s="75"/>
      <c r="BB329" s="75"/>
      <c r="BC329" s="75"/>
      <c r="BD329" s="75"/>
      <c r="BE329" s="75"/>
      <c r="BF329" s="75"/>
      <c r="BG329" s="75"/>
      <c r="BH329" s="75"/>
      <c r="BI329" s="75"/>
      <c r="BJ329" s="75"/>
      <c r="BK329" s="75"/>
      <c r="BM329" s="74"/>
      <c r="BN329" s="75"/>
      <c r="BO329" s="75"/>
      <c r="BP329" s="75"/>
      <c r="BQ329" s="75"/>
      <c r="BR329" s="75"/>
      <c r="BS329" s="75"/>
      <c r="BT329" s="75"/>
      <c r="BU329" s="75"/>
      <c r="BV329" s="75"/>
      <c r="BW329" s="75"/>
      <c r="BX329" s="75"/>
      <c r="BY329" s="75"/>
      <c r="BZ329" s="75"/>
      <c r="CA329" s="75"/>
      <c r="CB329" s="75"/>
      <c r="CC329" s="75"/>
      <c r="CD329" s="75"/>
      <c r="CE329" s="75"/>
      <c r="CF329" s="75"/>
    </row>
    <row r="330" spans="1:84" s="76" customFormat="1" ht="21" hidden="1" x14ac:dyDescent="0.45">
      <c r="A330" s="36">
        <v>51044</v>
      </c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4"/>
      <c r="V330" s="36">
        <v>51044</v>
      </c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4"/>
      <c r="AQ330" s="34"/>
      <c r="AR330" s="74"/>
      <c r="AS330" s="75"/>
      <c r="AT330" s="75"/>
      <c r="AU330" s="75"/>
      <c r="AV330" s="75"/>
      <c r="AW330" s="75"/>
      <c r="AX330" s="75"/>
      <c r="AY330" s="75"/>
      <c r="AZ330" s="75"/>
      <c r="BA330" s="75"/>
      <c r="BB330" s="75"/>
      <c r="BC330" s="75"/>
      <c r="BD330" s="75"/>
      <c r="BE330" s="75"/>
      <c r="BF330" s="75"/>
      <c r="BG330" s="75"/>
      <c r="BH330" s="75"/>
      <c r="BI330" s="75"/>
      <c r="BJ330" s="75"/>
      <c r="BK330" s="75"/>
      <c r="BM330" s="74"/>
      <c r="BN330" s="75"/>
      <c r="BO330" s="75"/>
      <c r="BP330" s="75"/>
      <c r="BQ330" s="75"/>
      <c r="BR330" s="75"/>
      <c r="BS330" s="75"/>
      <c r="BT330" s="75"/>
      <c r="BU330" s="75"/>
      <c r="BV330" s="75"/>
      <c r="BW330" s="75"/>
      <c r="BX330" s="75"/>
      <c r="BY330" s="75"/>
      <c r="BZ330" s="75"/>
      <c r="CA330" s="75"/>
      <c r="CB330" s="75"/>
      <c r="CC330" s="75"/>
      <c r="CD330" s="75"/>
      <c r="CE330" s="75"/>
      <c r="CF330" s="75"/>
    </row>
    <row r="331" spans="1:84" s="76" customFormat="1" ht="21" hidden="1" x14ac:dyDescent="0.45">
      <c r="A331" s="36">
        <v>51075</v>
      </c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4"/>
      <c r="V331" s="36">
        <v>51075</v>
      </c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4"/>
      <c r="AQ331" s="34"/>
      <c r="AR331" s="74"/>
      <c r="AS331" s="75"/>
      <c r="AT331" s="75"/>
      <c r="AU331" s="75"/>
      <c r="AV331" s="75"/>
      <c r="AW331" s="75"/>
      <c r="AX331" s="75"/>
      <c r="AY331" s="75"/>
      <c r="AZ331" s="75"/>
      <c r="BA331" s="75"/>
      <c r="BB331" s="75"/>
      <c r="BC331" s="75"/>
      <c r="BD331" s="75"/>
      <c r="BE331" s="75"/>
      <c r="BF331" s="75"/>
      <c r="BG331" s="75"/>
      <c r="BH331" s="75"/>
      <c r="BI331" s="75"/>
      <c r="BJ331" s="75"/>
      <c r="BK331" s="75"/>
      <c r="BM331" s="74"/>
      <c r="BN331" s="75"/>
      <c r="BO331" s="75"/>
      <c r="BP331" s="75"/>
      <c r="BQ331" s="75"/>
      <c r="BR331" s="75"/>
      <c r="BS331" s="75"/>
      <c r="BT331" s="75"/>
      <c r="BU331" s="75"/>
      <c r="BV331" s="75"/>
      <c r="BW331" s="75"/>
      <c r="BX331" s="75"/>
      <c r="BY331" s="75"/>
      <c r="BZ331" s="75"/>
      <c r="CA331" s="75"/>
      <c r="CB331" s="75"/>
      <c r="CC331" s="75"/>
      <c r="CD331" s="75"/>
      <c r="CE331" s="75"/>
      <c r="CF331" s="75"/>
    </row>
    <row r="332" spans="1:84" s="76" customFormat="1" ht="21" hidden="1" x14ac:dyDescent="0.45">
      <c r="A332" s="38">
        <v>51105</v>
      </c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4"/>
      <c r="V332" s="38">
        <v>51105</v>
      </c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4"/>
      <c r="AQ332" s="34"/>
      <c r="AR332" s="74"/>
      <c r="AS332" s="75"/>
      <c r="AT332" s="75"/>
      <c r="AU332" s="75"/>
      <c r="AV332" s="75"/>
      <c r="AW332" s="75"/>
      <c r="AX332" s="75"/>
      <c r="AY332" s="75"/>
      <c r="AZ332" s="75"/>
      <c r="BA332" s="75"/>
      <c r="BB332" s="75"/>
      <c r="BC332" s="75"/>
      <c r="BD332" s="75"/>
      <c r="BE332" s="75"/>
      <c r="BF332" s="75"/>
      <c r="BG332" s="75"/>
      <c r="BH332" s="75"/>
      <c r="BI332" s="75"/>
      <c r="BJ332" s="75"/>
      <c r="BK332" s="75"/>
      <c r="BM332" s="74"/>
      <c r="BN332" s="75"/>
      <c r="BO332" s="75"/>
      <c r="BP332" s="75"/>
      <c r="BQ332" s="75"/>
      <c r="BR332" s="75"/>
      <c r="BS332" s="75"/>
      <c r="BT332" s="75"/>
      <c r="BU332" s="75"/>
      <c r="BV332" s="75"/>
      <c r="BW332" s="75"/>
      <c r="BX332" s="75"/>
      <c r="BY332" s="75"/>
      <c r="BZ332" s="75"/>
      <c r="CA332" s="75"/>
      <c r="CB332" s="75"/>
      <c r="CC332" s="75"/>
      <c r="CD332" s="75"/>
      <c r="CE332" s="75"/>
      <c r="CF332" s="75"/>
    </row>
    <row r="333" spans="1:84" s="76" customFormat="1" ht="21" hidden="1" x14ac:dyDescent="0.45">
      <c r="A333" s="40">
        <v>51136</v>
      </c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34"/>
      <c r="V333" s="40">
        <v>51136</v>
      </c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34"/>
      <c r="AQ333" s="34"/>
      <c r="AR333" s="74"/>
      <c r="AS333" s="75"/>
      <c r="AT333" s="75"/>
      <c r="AU333" s="75"/>
      <c r="AV333" s="75"/>
      <c r="AW333" s="75"/>
      <c r="AX333" s="75"/>
      <c r="AY333" s="75"/>
      <c r="AZ333" s="75"/>
      <c r="BA333" s="75"/>
      <c r="BB333" s="75"/>
      <c r="BC333" s="75"/>
      <c r="BD333" s="75"/>
      <c r="BE333" s="75"/>
      <c r="BF333" s="75"/>
      <c r="BG333" s="75"/>
      <c r="BH333" s="75"/>
      <c r="BI333" s="75"/>
      <c r="BJ333" s="75"/>
      <c r="BK333" s="75"/>
      <c r="BM333" s="74"/>
      <c r="BN333" s="75"/>
      <c r="BO333" s="75"/>
      <c r="BP333" s="75"/>
      <c r="BQ333" s="75"/>
      <c r="BR333" s="75"/>
      <c r="BS333" s="75"/>
      <c r="BT333" s="75"/>
      <c r="BU333" s="75"/>
      <c r="BV333" s="75"/>
      <c r="BW333" s="75"/>
      <c r="BX333" s="75"/>
      <c r="BY333" s="75"/>
      <c r="BZ333" s="75"/>
      <c r="CA333" s="75"/>
      <c r="CB333" s="75"/>
      <c r="CC333" s="75"/>
      <c r="CD333" s="75"/>
      <c r="CE333" s="75"/>
      <c r="CF333" s="75"/>
    </row>
    <row r="334" spans="1:84" s="76" customFormat="1" ht="21" hidden="1" x14ac:dyDescent="0.45">
      <c r="A334" s="42">
        <v>51167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34"/>
      <c r="V334" s="42">
        <v>51167</v>
      </c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34"/>
      <c r="AQ334" s="34"/>
      <c r="AR334" s="74"/>
      <c r="AS334" s="75"/>
      <c r="AT334" s="75"/>
      <c r="AU334" s="75"/>
      <c r="AV334" s="75"/>
      <c r="AW334" s="75"/>
      <c r="AX334" s="75"/>
      <c r="AY334" s="75"/>
      <c r="AZ334" s="75"/>
      <c r="BA334" s="75"/>
      <c r="BB334" s="75"/>
      <c r="BC334" s="75"/>
      <c r="BD334" s="75"/>
      <c r="BE334" s="75"/>
      <c r="BF334" s="75"/>
      <c r="BG334" s="75"/>
      <c r="BH334" s="75"/>
      <c r="BI334" s="75"/>
      <c r="BJ334" s="75"/>
      <c r="BK334" s="75"/>
      <c r="BM334" s="74"/>
      <c r="BN334" s="75"/>
      <c r="BO334" s="75"/>
      <c r="BP334" s="75"/>
      <c r="BQ334" s="75"/>
      <c r="BR334" s="75"/>
      <c r="BS334" s="75"/>
      <c r="BT334" s="75"/>
      <c r="BU334" s="75"/>
      <c r="BV334" s="75"/>
      <c r="BW334" s="75"/>
      <c r="BX334" s="75"/>
      <c r="BY334" s="75"/>
      <c r="BZ334" s="75"/>
      <c r="CA334" s="75"/>
      <c r="CB334" s="75"/>
      <c r="CC334" s="75"/>
      <c r="CD334" s="75"/>
      <c r="CE334" s="75"/>
      <c r="CF334" s="75"/>
    </row>
    <row r="335" spans="1:84" s="76" customFormat="1" ht="21" hidden="1" x14ac:dyDescent="0.45">
      <c r="A335" s="42">
        <v>51196</v>
      </c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34"/>
      <c r="V335" s="42">
        <v>51196</v>
      </c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34"/>
      <c r="AQ335" s="34"/>
      <c r="AR335" s="74"/>
      <c r="AS335" s="75"/>
      <c r="AT335" s="75"/>
      <c r="AU335" s="75"/>
      <c r="AV335" s="75"/>
      <c r="AW335" s="75"/>
      <c r="AX335" s="75"/>
      <c r="AY335" s="75"/>
      <c r="AZ335" s="75"/>
      <c r="BA335" s="75"/>
      <c r="BB335" s="75"/>
      <c r="BC335" s="75"/>
      <c r="BD335" s="75"/>
      <c r="BE335" s="75"/>
      <c r="BF335" s="75"/>
      <c r="BG335" s="75"/>
      <c r="BH335" s="75"/>
      <c r="BI335" s="75"/>
      <c r="BJ335" s="75"/>
      <c r="BK335" s="75"/>
      <c r="BM335" s="74"/>
      <c r="BN335" s="75"/>
      <c r="BO335" s="75"/>
      <c r="BP335" s="75"/>
      <c r="BQ335" s="75"/>
      <c r="BR335" s="75"/>
      <c r="BS335" s="75"/>
      <c r="BT335" s="75"/>
      <c r="BU335" s="75"/>
      <c r="BV335" s="75"/>
      <c r="BW335" s="75"/>
      <c r="BX335" s="75"/>
      <c r="BY335" s="75"/>
      <c r="BZ335" s="75"/>
      <c r="CA335" s="75"/>
      <c r="CB335" s="75"/>
      <c r="CC335" s="75"/>
      <c r="CD335" s="75"/>
      <c r="CE335" s="75"/>
      <c r="CF335" s="75"/>
    </row>
    <row r="336" spans="1:84" s="76" customFormat="1" ht="21" hidden="1" x14ac:dyDescent="0.45">
      <c r="A336" s="42">
        <v>51227</v>
      </c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34"/>
      <c r="V336" s="42">
        <v>51227</v>
      </c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34"/>
      <c r="AQ336" s="34"/>
      <c r="AR336" s="74"/>
      <c r="AS336" s="75"/>
      <c r="AT336" s="75"/>
      <c r="AU336" s="75"/>
      <c r="AV336" s="75"/>
      <c r="AW336" s="75"/>
      <c r="AX336" s="75"/>
      <c r="AY336" s="75"/>
      <c r="AZ336" s="75"/>
      <c r="BA336" s="75"/>
      <c r="BB336" s="75"/>
      <c r="BC336" s="75"/>
      <c r="BD336" s="75"/>
      <c r="BE336" s="75"/>
      <c r="BF336" s="75"/>
      <c r="BG336" s="75"/>
      <c r="BH336" s="75"/>
      <c r="BI336" s="75"/>
      <c r="BJ336" s="75"/>
      <c r="BK336" s="75"/>
      <c r="BM336" s="74"/>
      <c r="BN336" s="75"/>
      <c r="BO336" s="75"/>
      <c r="BP336" s="75"/>
      <c r="BQ336" s="75"/>
      <c r="BR336" s="75"/>
      <c r="BS336" s="75"/>
      <c r="BT336" s="75"/>
      <c r="BU336" s="75"/>
      <c r="BV336" s="75"/>
      <c r="BW336" s="75"/>
      <c r="BX336" s="75"/>
      <c r="BY336" s="75"/>
      <c r="BZ336" s="75"/>
      <c r="CA336" s="75"/>
      <c r="CB336" s="75"/>
      <c r="CC336" s="75"/>
      <c r="CD336" s="75"/>
      <c r="CE336" s="75"/>
      <c r="CF336" s="75"/>
    </row>
    <row r="337" spans="1:84" s="76" customFormat="1" ht="21" hidden="1" x14ac:dyDescent="0.45">
      <c r="A337" s="42">
        <v>51257</v>
      </c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34"/>
      <c r="V337" s="42">
        <v>51257</v>
      </c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34"/>
      <c r="AQ337" s="34"/>
      <c r="AR337" s="74"/>
      <c r="AS337" s="75"/>
      <c r="AT337" s="75"/>
      <c r="AU337" s="75"/>
      <c r="AV337" s="75"/>
      <c r="AW337" s="75"/>
      <c r="AX337" s="75"/>
      <c r="AY337" s="75"/>
      <c r="AZ337" s="75"/>
      <c r="BA337" s="75"/>
      <c r="BB337" s="75"/>
      <c r="BC337" s="75"/>
      <c r="BD337" s="75"/>
      <c r="BE337" s="75"/>
      <c r="BF337" s="75"/>
      <c r="BG337" s="75"/>
      <c r="BH337" s="75"/>
      <c r="BI337" s="75"/>
      <c r="BJ337" s="75"/>
      <c r="BK337" s="75"/>
      <c r="BM337" s="74"/>
      <c r="BN337" s="75"/>
      <c r="BO337" s="75"/>
      <c r="BP337" s="75"/>
      <c r="BQ337" s="75"/>
      <c r="BR337" s="75"/>
      <c r="BS337" s="75"/>
      <c r="BT337" s="75"/>
      <c r="BU337" s="75"/>
      <c r="BV337" s="75"/>
      <c r="BW337" s="75"/>
      <c r="BX337" s="75"/>
      <c r="BY337" s="75"/>
      <c r="BZ337" s="75"/>
      <c r="CA337" s="75"/>
      <c r="CB337" s="75"/>
      <c r="CC337" s="75"/>
      <c r="CD337" s="75"/>
      <c r="CE337" s="75"/>
      <c r="CF337" s="75"/>
    </row>
    <row r="338" spans="1:84" s="76" customFormat="1" ht="21" hidden="1" x14ac:dyDescent="0.45">
      <c r="A338" s="42">
        <v>51288</v>
      </c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34"/>
      <c r="V338" s="42">
        <v>51288</v>
      </c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34"/>
      <c r="AQ338" s="34"/>
      <c r="AR338" s="74"/>
      <c r="AS338" s="75"/>
      <c r="AT338" s="75"/>
      <c r="AU338" s="75"/>
      <c r="AV338" s="75"/>
      <c r="AW338" s="75"/>
      <c r="AX338" s="75"/>
      <c r="AY338" s="75"/>
      <c r="AZ338" s="75"/>
      <c r="BA338" s="75"/>
      <c r="BB338" s="75"/>
      <c r="BC338" s="75"/>
      <c r="BD338" s="75"/>
      <c r="BE338" s="75"/>
      <c r="BF338" s="75"/>
      <c r="BG338" s="75"/>
      <c r="BH338" s="75"/>
      <c r="BI338" s="75"/>
      <c r="BJ338" s="75"/>
      <c r="BK338" s="75"/>
      <c r="BM338" s="74"/>
      <c r="BN338" s="75"/>
      <c r="BO338" s="75"/>
      <c r="BP338" s="75"/>
      <c r="BQ338" s="75"/>
      <c r="BR338" s="75"/>
      <c r="BS338" s="75"/>
      <c r="BT338" s="75"/>
      <c r="BU338" s="75"/>
      <c r="BV338" s="75"/>
      <c r="BW338" s="75"/>
      <c r="BX338" s="75"/>
      <c r="BY338" s="75"/>
      <c r="BZ338" s="75"/>
      <c r="CA338" s="75"/>
      <c r="CB338" s="75"/>
      <c r="CC338" s="75"/>
      <c r="CD338" s="75"/>
      <c r="CE338" s="75"/>
      <c r="CF338" s="75"/>
    </row>
    <row r="339" spans="1:84" s="76" customFormat="1" ht="21" hidden="1" x14ac:dyDescent="0.45">
      <c r="A339" s="42">
        <v>51318</v>
      </c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34"/>
      <c r="V339" s="42">
        <v>51318</v>
      </c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34"/>
      <c r="AQ339" s="34"/>
      <c r="AR339" s="74"/>
      <c r="AS339" s="75"/>
      <c r="AT339" s="75"/>
      <c r="AU339" s="75"/>
      <c r="AV339" s="75"/>
      <c r="AW339" s="75"/>
      <c r="AX339" s="75"/>
      <c r="AY339" s="75"/>
      <c r="AZ339" s="75"/>
      <c r="BA339" s="75"/>
      <c r="BB339" s="75"/>
      <c r="BC339" s="75"/>
      <c r="BD339" s="75"/>
      <c r="BE339" s="75"/>
      <c r="BF339" s="75"/>
      <c r="BG339" s="75"/>
      <c r="BH339" s="75"/>
      <c r="BI339" s="75"/>
      <c r="BJ339" s="75"/>
      <c r="BK339" s="75"/>
      <c r="BM339" s="74"/>
      <c r="BN339" s="75"/>
      <c r="BO339" s="75"/>
      <c r="BP339" s="75"/>
      <c r="BQ339" s="75"/>
      <c r="BR339" s="75"/>
      <c r="BS339" s="75"/>
      <c r="BT339" s="75"/>
      <c r="BU339" s="75"/>
      <c r="BV339" s="75"/>
      <c r="BW339" s="75"/>
      <c r="BX339" s="75"/>
      <c r="BY339" s="75"/>
      <c r="BZ339" s="75"/>
      <c r="CA339" s="75"/>
      <c r="CB339" s="75"/>
      <c r="CC339" s="75"/>
      <c r="CD339" s="75"/>
      <c r="CE339" s="75"/>
      <c r="CF339" s="75"/>
    </row>
    <row r="340" spans="1:84" s="76" customFormat="1" ht="21" hidden="1" x14ac:dyDescent="0.45">
      <c r="A340" s="42">
        <v>51349</v>
      </c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34"/>
      <c r="V340" s="42">
        <v>51349</v>
      </c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34"/>
      <c r="AQ340" s="34"/>
      <c r="AR340" s="74"/>
      <c r="AS340" s="75"/>
      <c r="AT340" s="75"/>
      <c r="AU340" s="75"/>
      <c r="AV340" s="75"/>
      <c r="AW340" s="75"/>
      <c r="AX340" s="75"/>
      <c r="AY340" s="75"/>
      <c r="AZ340" s="75"/>
      <c r="BA340" s="75"/>
      <c r="BB340" s="75"/>
      <c r="BC340" s="75"/>
      <c r="BD340" s="75"/>
      <c r="BE340" s="75"/>
      <c r="BF340" s="75"/>
      <c r="BG340" s="75"/>
      <c r="BH340" s="75"/>
      <c r="BI340" s="75"/>
      <c r="BJ340" s="75"/>
      <c r="BK340" s="75"/>
      <c r="BM340" s="74"/>
      <c r="BN340" s="75"/>
      <c r="BO340" s="75"/>
      <c r="BP340" s="75"/>
      <c r="BQ340" s="75"/>
      <c r="BR340" s="75"/>
      <c r="BS340" s="75"/>
      <c r="BT340" s="75"/>
      <c r="BU340" s="75"/>
      <c r="BV340" s="75"/>
      <c r="BW340" s="75"/>
      <c r="BX340" s="75"/>
      <c r="BY340" s="75"/>
      <c r="BZ340" s="75"/>
      <c r="CA340" s="75"/>
      <c r="CB340" s="75"/>
      <c r="CC340" s="75"/>
      <c r="CD340" s="75"/>
      <c r="CE340" s="75"/>
      <c r="CF340" s="75"/>
    </row>
    <row r="341" spans="1:84" s="76" customFormat="1" ht="21" hidden="1" x14ac:dyDescent="0.45">
      <c r="A341" s="42">
        <v>51380</v>
      </c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34"/>
      <c r="V341" s="42">
        <v>51380</v>
      </c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34"/>
      <c r="AQ341" s="34"/>
      <c r="AR341" s="74"/>
      <c r="AS341" s="75"/>
      <c r="AT341" s="75"/>
      <c r="AU341" s="75"/>
      <c r="AV341" s="75"/>
      <c r="AW341" s="75"/>
      <c r="AX341" s="75"/>
      <c r="AY341" s="75"/>
      <c r="AZ341" s="75"/>
      <c r="BA341" s="75"/>
      <c r="BB341" s="75"/>
      <c r="BC341" s="75"/>
      <c r="BD341" s="75"/>
      <c r="BE341" s="75"/>
      <c r="BF341" s="75"/>
      <c r="BG341" s="75"/>
      <c r="BH341" s="75"/>
      <c r="BI341" s="75"/>
      <c r="BJ341" s="75"/>
      <c r="BK341" s="75"/>
      <c r="BM341" s="74"/>
      <c r="BN341" s="75"/>
      <c r="BO341" s="75"/>
      <c r="BP341" s="75"/>
      <c r="BQ341" s="75"/>
      <c r="BR341" s="75"/>
      <c r="BS341" s="75"/>
      <c r="BT341" s="75"/>
      <c r="BU341" s="75"/>
      <c r="BV341" s="75"/>
      <c r="BW341" s="75"/>
      <c r="BX341" s="75"/>
      <c r="BY341" s="75"/>
      <c r="BZ341" s="75"/>
      <c r="CA341" s="75"/>
      <c r="CB341" s="75"/>
      <c r="CC341" s="75"/>
      <c r="CD341" s="75"/>
      <c r="CE341" s="75"/>
      <c r="CF341" s="75"/>
    </row>
    <row r="342" spans="1:84" s="76" customFormat="1" ht="21" hidden="1" x14ac:dyDescent="0.45">
      <c r="A342" s="42">
        <v>51410</v>
      </c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34"/>
      <c r="V342" s="42">
        <v>51410</v>
      </c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34"/>
      <c r="AQ342" s="34"/>
      <c r="AR342" s="74"/>
      <c r="AS342" s="75"/>
      <c r="AT342" s="75"/>
      <c r="AU342" s="75"/>
      <c r="AV342" s="75"/>
      <c r="AW342" s="75"/>
      <c r="AX342" s="75"/>
      <c r="AY342" s="75"/>
      <c r="AZ342" s="75"/>
      <c r="BA342" s="75"/>
      <c r="BB342" s="75"/>
      <c r="BC342" s="75"/>
      <c r="BD342" s="75"/>
      <c r="BE342" s="75"/>
      <c r="BF342" s="75"/>
      <c r="BG342" s="75"/>
      <c r="BH342" s="75"/>
      <c r="BI342" s="75"/>
      <c r="BJ342" s="75"/>
      <c r="BK342" s="75"/>
      <c r="BM342" s="74"/>
      <c r="BN342" s="75"/>
      <c r="BO342" s="75"/>
      <c r="BP342" s="75"/>
      <c r="BQ342" s="75"/>
      <c r="BR342" s="75"/>
      <c r="BS342" s="75"/>
      <c r="BT342" s="75"/>
      <c r="BU342" s="75"/>
      <c r="BV342" s="75"/>
      <c r="BW342" s="75"/>
      <c r="BX342" s="75"/>
      <c r="BY342" s="75"/>
      <c r="BZ342" s="75"/>
      <c r="CA342" s="75"/>
      <c r="CB342" s="75"/>
      <c r="CC342" s="75"/>
      <c r="CD342" s="75"/>
      <c r="CE342" s="75"/>
      <c r="CF342" s="75"/>
    </row>
    <row r="343" spans="1:84" s="76" customFormat="1" ht="21" hidden="1" x14ac:dyDescent="0.45">
      <c r="A343" s="42">
        <v>51441</v>
      </c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34"/>
      <c r="V343" s="42">
        <v>51441</v>
      </c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34"/>
      <c r="AQ343" s="34"/>
      <c r="AR343" s="74"/>
      <c r="AS343" s="75"/>
      <c r="AT343" s="75"/>
      <c r="AU343" s="75"/>
      <c r="AV343" s="75"/>
      <c r="AW343" s="75"/>
      <c r="AX343" s="75"/>
      <c r="AY343" s="75"/>
      <c r="AZ343" s="75"/>
      <c r="BA343" s="75"/>
      <c r="BB343" s="75"/>
      <c r="BC343" s="75"/>
      <c r="BD343" s="75"/>
      <c r="BE343" s="75"/>
      <c r="BF343" s="75"/>
      <c r="BG343" s="75"/>
      <c r="BH343" s="75"/>
      <c r="BI343" s="75"/>
      <c r="BJ343" s="75"/>
      <c r="BK343" s="75"/>
      <c r="BM343" s="74"/>
      <c r="BN343" s="75"/>
      <c r="BO343" s="75"/>
      <c r="BP343" s="75"/>
      <c r="BQ343" s="75"/>
      <c r="BR343" s="75"/>
      <c r="BS343" s="75"/>
      <c r="BT343" s="75"/>
      <c r="BU343" s="75"/>
      <c r="BV343" s="75"/>
      <c r="BW343" s="75"/>
      <c r="BX343" s="75"/>
      <c r="BY343" s="75"/>
      <c r="BZ343" s="75"/>
      <c r="CA343" s="75"/>
      <c r="CB343" s="75"/>
      <c r="CC343" s="75"/>
      <c r="CD343" s="75"/>
      <c r="CE343" s="75"/>
      <c r="CF343" s="75"/>
    </row>
    <row r="344" spans="1:84" s="76" customFormat="1" ht="21" hidden="1" x14ac:dyDescent="0.45">
      <c r="A344" s="44">
        <v>51471</v>
      </c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34"/>
      <c r="V344" s="44">
        <v>51471</v>
      </c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34"/>
      <c r="AQ344" s="34"/>
      <c r="AR344" s="74"/>
      <c r="AS344" s="75"/>
      <c r="AT344" s="75"/>
      <c r="AU344" s="75"/>
      <c r="AV344" s="75"/>
      <c r="AW344" s="75"/>
      <c r="AX344" s="75"/>
      <c r="AY344" s="75"/>
      <c r="AZ344" s="75"/>
      <c r="BA344" s="75"/>
      <c r="BB344" s="75"/>
      <c r="BC344" s="75"/>
      <c r="BD344" s="75"/>
      <c r="BE344" s="75"/>
      <c r="BF344" s="75"/>
      <c r="BG344" s="75"/>
      <c r="BH344" s="75"/>
      <c r="BI344" s="75"/>
      <c r="BJ344" s="75"/>
      <c r="BK344" s="75"/>
      <c r="BM344" s="74"/>
      <c r="BN344" s="75"/>
      <c r="BO344" s="75"/>
      <c r="BP344" s="75"/>
      <c r="BQ344" s="75"/>
      <c r="BR344" s="75"/>
      <c r="BS344" s="75"/>
      <c r="BT344" s="75"/>
      <c r="BU344" s="75"/>
      <c r="BV344" s="75"/>
      <c r="BW344" s="75"/>
      <c r="BX344" s="75"/>
      <c r="BY344" s="75"/>
      <c r="BZ344" s="75"/>
      <c r="CA344" s="75"/>
      <c r="CB344" s="75"/>
      <c r="CC344" s="75"/>
      <c r="CD344" s="75"/>
      <c r="CE344" s="75"/>
      <c r="CF344" s="75"/>
    </row>
    <row r="345" spans="1:84" s="76" customFormat="1" ht="21" hidden="1" x14ac:dyDescent="0.45">
      <c r="A345" s="46">
        <v>51502</v>
      </c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34"/>
      <c r="V345" s="46">
        <v>51502</v>
      </c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34"/>
      <c r="AQ345" s="34"/>
      <c r="AR345" s="74"/>
      <c r="AS345" s="75"/>
      <c r="AT345" s="75"/>
      <c r="AU345" s="75"/>
      <c r="AV345" s="75"/>
      <c r="AW345" s="75"/>
      <c r="AX345" s="75"/>
      <c r="AY345" s="75"/>
      <c r="AZ345" s="75"/>
      <c r="BA345" s="75"/>
      <c r="BB345" s="75"/>
      <c r="BC345" s="75"/>
      <c r="BD345" s="75"/>
      <c r="BE345" s="75"/>
      <c r="BF345" s="75"/>
      <c r="BG345" s="75"/>
      <c r="BH345" s="75"/>
      <c r="BI345" s="75"/>
      <c r="BJ345" s="75"/>
      <c r="BK345" s="75"/>
      <c r="BM345" s="74"/>
      <c r="BN345" s="75"/>
      <c r="BO345" s="75"/>
      <c r="BP345" s="75"/>
      <c r="BQ345" s="75"/>
      <c r="BR345" s="75"/>
      <c r="BS345" s="75"/>
      <c r="BT345" s="75"/>
      <c r="BU345" s="75"/>
      <c r="BV345" s="75"/>
      <c r="BW345" s="75"/>
      <c r="BX345" s="75"/>
      <c r="BY345" s="75"/>
      <c r="BZ345" s="75"/>
      <c r="CA345" s="75"/>
      <c r="CB345" s="75"/>
      <c r="CC345" s="75"/>
      <c r="CD345" s="75"/>
      <c r="CE345" s="75"/>
      <c r="CF345" s="75"/>
    </row>
    <row r="346" spans="1:84" s="76" customFormat="1" ht="21" hidden="1" x14ac:dyDescent="0.45">
      <c r="A346" s="36">
        <v>51533</v>
      </c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4"/>
      <c r="V346" s="36">
        <v>51533</v>
      </c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4"/>
      <c r="AQ346" s="34"/>
      <c r="AR346" s="74"/>
      <c r="AS346" s="75"/>
      <c r="AT346" s="75"/>
      <c r="AU346" s="75"/>
      <c r="AV346" s="75"/>
      <c r="AW346" s="75"/>
      <c r="AX346" s="75"/>
      <c r="AY346" s="75"/>
      <c r="AZ346" s="75"/>
      <c r="BA346" s="75"/>
      <c r="BB346" s="75"/>
      <c r="BC346" s="75"/>
      <c r="BD346" s="75"/>
      <c r="BE346" s="75"/>
      <c r="BF346" s="75"/>
      <c r="BG346" s="75"/>
      <c r="BH346" s="75"/>
      <c r="BI346" s="75"/>
      <c r="BJ346" s="75"/>
      <c r="BK346" s="75"/>
      <c r="BM346" s="74"/>
      <c r="BN346" s="75"/>
      <c r="BO346" s="75"/>
      <c r="BP346" s="75"/>
      <c r="BQ346" s="75"/>
      <c r="BR346" s="75"/>
      <c r="BS346" s="75"/>
      <c r="BT346" s="75"/>
      <c r="BU346" s="75"/>
      <c r="BV346" s="75"/>
      <c r="BW346" s="75"/>
      <c r="BX346" s="75"/>
      <c r="BY346" s="75"/>
      <c r="BZ346" s="75"/>
      <c r="CA346" s="75"/>
      <c r="CB346" s="75"/>
      <c r="CC346" s="75"/>
      <c r="CD346" s="75"/>
      <c r="CE346" s="75"/>
      <c r="CF346" s="75"/>
    </row>
    <row r="347" spans="1:84" s="76" customFormat="1" ht="21" hidden="1" x14ac:dyDescent="0.45">
      <c r="A347" s="36">
        <v>51561</v>
      </c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4"/>
      <c r="V347" s="36">
        <v>51561</v>
      </c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4"/>
      <c r="AQ347" s="34"/>
      <c r="AR347" s="74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M347" s="74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</row>
    <row r="348" spans="1:84" s="76" customFormat="1" ht="21" hidden="1" x14ac:dyDescent="0.45">
      <c r="A348" s="36">
        <v>51592</v>
      </c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4"/>
      <c r="V348" s="36">
        <v>51592</v>
      </c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4"/>
      <c r="AQ348" s="34"/>
      <c r="AR348" s="74"/>
      <c r="AS348" s="75"/>
      <c r="AT348" s="75"/>
      <c r="AU348" s="75"/>
      <c r="AV348" s="75"/>
      <c r="AW348" s="75"/>
      <c r="AX348" s="75"/>
      <c r="AY348" s="75"/>
      <c r="AZ348" s="75"/>
      <c r="BA348" s="75"/>
      <c r="BB348" s="75"/>
      <c r="BC348" s="75"/>
      <c r="BD348" s="75"/>
      <c r="BE348" s="75"/>
      <c r="BF348" s="75"/>
      <c r="BG348" s="75"/>
      <c r="BH348" s="75"/>
      <c r="BI348" s="75"/>
      <c r="BJ348" s="75"/>
      <c r="BK348" s="75"/>
      <c r="BM348" s="74"/>
      <c r="BN348" s="75"/>
      <c r="BO348" s="75"/>
      <c r="BP348" s="75"/>
      <c r="BQ348" s="75"/>
      <c r="BR348" s="75"/>
      <c r="BS348" s="75"/>
      <c r="BT348" s="75"/>
      <c r="BU348" s="75"/>
      <c r="BV348" s="75"/>
      <c r="BW348" s="75"/>
      <c r="BX348" s="75"/>
      <c r="BY348" s="75"/>
      <c r="BZ348" s="75"/>
      <c r="CA348" s="75"/>
      <c r="CB348" s="75"/>
      <c r="CC348" s="75"/>
      <c r="CD348" s="75"/>
      <c r="CE348" s="75"/>
      <c r="CF348" s="75"/>
    </row>
    <row r="349" spans="1:84" s="76" customFormat="1" ht="21" hidden="1" x14ac:dyDescent="0.45">
      <c r="A349" s="36">
        <v>51622</v>
      </c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4"/>
      <c r="V349" s="36">
        <v>51622</v>
      </c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4"/>
      <c r="AQ349" s="34"/>
      <c r="AR349" s="74"/>
      <c r="AS349" s="75"/>
      <c r="AT349" s="75"/>
      <c r="AU349" s="75"/>
      <c r="AV349" s="75"/>
      <c r="AW349" s="75"/>
      <c r="AX349" s="75"/>
      <c r="AY349" s="75"/>
      <c r="AZ349" s="75"/>
      <c r="BA349" s="75"/>
      <c r="BB349" s="75"/>
      <c r="BC349" s="75"/>
      <c r="BD349" s="75"/>
      <c r="BE349" s="75"/>
      <c r="BF349" s="75"/>
      <c r="BG349" s="75"/>
      <c r="BH349" s="75"/>
      <c r="BI349" s="75"/>
      <c r="BJ349" s="75"/>
      <c r="BK349" s="75"/>
      <c r="BM349" s="74"/>
      <c r="BN349" s="75"/>
      <c r="BO349" s="75"/>
      <c r="BP349" s="75"/>
      <c r="BQ349" s="75"/>
      <c r="BR349" s="75"/>
      <c r="BS349" s="75"/>
      <c r="BT349" s="75"/>
      <c r="BU349" s="75"/>
      <c r="BV349" s="75"/>
      <c r="BW349" s="75"/>
      <c r="BX349" s="75"/>
      <c r="BY349" s="75"/>
      <c r="BZ349" s="75"/>
      <c r="CA349" s="75"/>
      <c r="CB349" s="75"/>
      <c r="CC349" s="75"/>
      <c r="CD349" s="75"/>
      <c r="CE349" s="75"/>
      <c r="CF349" s="75"/>
    </row>
    <row r="350" spans="1:84" s="76" customFormat="1" ht="21" hidden="1" x14ac:dyDescent="0.45">
      <c r="A350" s="36">
        <v>51653</v>
      </c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4"/>
      <c r="V350" s="36">
        <v>51653</v>
      </c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4"/>
      <c r="AQ350" s="34"/>
      <c r="AR350" s="74"/>
      <c r="AS350" s="75"/>
      <c r="AT350" s="75"/>
      <c r="AU350" s="75"/>
      <c r="AV350" s="75"/>
      <c r="AW350" s="75"/>
      <c r="AX350" s="75"/>
      <c r="AY350" s="75"/>
      <c r="AZ350" s="75"/>
      <c r="BA350" s="75"/>
      <c r="BB350" s="75"/>
      <c r="BC350" s="75"/>
      <c r="BD350" s="75"/>
      <c r="BE350" s="75"/>
      <c r="BF350" s="75"/>
      <c r="BG350" s="75"/>
      <c r="BH350" s="75"/>
      <c r="BI350" s="75"/>
      <c r="BJ350" s="75"/>
      <c r="BK350" s="75"/>
      <c r="BM350" s="74"/>
      <c r="BN350" s="75"/>
      <c r="BO350" s="75"/>
      <c r="BP350" s="75"/>
      <c r="BQ350" s="75"/>
      <c r="BR350" s="75"/>
      <c r="BS350" s="75"/>
      <c r="BT350" s="75"/>
      <c r="BU350" s="75"/>
      <c r="BV350" s="75"/>
      <c r="BW350" s="75"/>
      <c r="BX350" s="75"/>
      <c r="BY350" s="75"/>
      <c r="BZ350" s="75"/>
      <c r="CA350" s="75"/>
      <c r="CB350" s="75"/>
      <c r="CC350" s="75"/>
      <c r="CD350" s="75"/>
      <c r="CE350" s="75"/>
      <c r="CF350" s="75"/>
    </row>
    <row r="351" spans="1:84" s="76" customFormat="1" ht="21" hidden="1" x14ac:dyDescent="0.45">
      <c r="A351" s="36">
        <v>51683</v>
      </c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4"/>
      <c r="V351" s="36">
        <v>51683</v>
      </c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4"/>
      <c r="AQ351" s="34"/>
      <c r="AR351" s="74"/>
      <c r="AS351" s="75"/>
      <c r="AT351" s="75"/>
      <c r="AU351" s="75"/>
      <c r="AV351" s="75"/>
      <c r="AW351" s="75"/>
      <c r="AX351" s="75"/>
      <c r="AY351" s="75"/>
      <c r="AZ351" s="75"/>
      <c r="BA351" s="75"/>
      <c r="BB351" s="75"/>
      <c r="BC351" s="75"/>
      <c r="BD351" s="75"/>
      <c r="BE351" s="75"/>
      <c r="BF351" s="75"/>
      <c r="BG351" s="75"/>
      <c r="BH351" s="75"/>
      <c r="BI351" s="75"/>
      <c r="BJ351" s="75"/>
      <c r="BK351" s="75"/>
      <c r="BM351" s="74"/>
      <c r="BN351" s="75"/>
      <c r="BO351" s="75"/>
      <c r="BP351" s="75"/>
      <c r="BQ351" s="75"/>
      <c r="BR351" s="75"/>
      <c r="BS351" s="75"/>
      <c r="BT351" s="75"/>
      <c r="BU351" s="75"/>
      <c r="BV351" s="75"/>
      <c r="BW351" s="75"/>
      <c r="BX351" s="75"/>
      <c r="BY351" s="75"/>
      <c r="BZ351" s="75"/>
      <c r="CA351" s="75"/>
      <c r="CB351" s="75"/>
      <c r="CC351" s="75"/>
      <c r="CD351" s="75"/>
      <c r="CE351" s="75"/>
      <c r="CF351" s="75"/>
    </row>
    <row r="352" spans="1:84" s="76" customFormat="1" ht="21" hidden="1" x14ac:dyDescent="0.45">
      <c r="A352" s="36">
        <v>51714</v>
      </c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4"/>
      <c r="V352" s="36">
        <v>51714</v>
      </c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4"/>
      <c r="AQ352" s="34"/>
      <c r="AR352" s="74"/>
      <c r="AS352" s="75"/>
      <c r="AT352" s="75"/>
      <c r="AU352" s="75"/>
      <c r="AV352" s="75"/>
      <c r="AW352" s="75"/>
      <c r="AX352" s="75"/>
      <c r="AY352" s="75"/>
      <c r="AZ352" s="75"/>
      <c r="BA352" s="75"/>
      <c r="BB352" s="75"/>
      <c r="BC352" s="75"/>
      <c r="BD352" s="75"/>
      <c r="BE352" s="75"/>
      <c r="BF352" s="75"/>
      <c r="BG352" s="75"/>
      <c r="BH352" s="75"/>
      <c r="BI352" s="75"/>
      <c r="BJ352" s="75"/>
      <c r="BK352" s="75"/>
      <c r="BM352" s="74"/>
      <c r="BN352" s="75"/>
      <c r="BO352" s="75"/>
      <c r="BP352" s="75"/>
      <c r="BQ352" s="75"/>
      <c r="BR352" s="75"/>
      <c r="BS352" s="75"/>
      <c r="BT352" s="75"/>
      <c r="BU352" s="75"/>
      <c r="BV352" s="75"/>
      <c r="BW352" s="75"/>
      <c r="BX352" s="75"/>
      <c r="BY352" s="75"/>
      <c r="BZ352" s="75"/>
      <c r="CA352" s="75"/>
      <c r="CB352" s="75"/>
      <c r="CC352" s="75"/>
      <c r="CD352" s="75"/>
      <c r="CE352" s="75"/>
      <c r="CF352" s="75"/>
    </row>
    <row r="353" spans="1:84" s="76" customFormat="1" ht="21" hidden="1" x14ac:dyDescent="0.45">
      <c r="A353" s="36">
        <v>51745</v>
      </c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4"/>
      <c r="V353" s="36">
        <v>51745</v>
      </c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4"/>
      <c r="AQ353" s="34"/>
      <c r="AR353" s="74"/>
      <c r="AS353" s="75"/>
      <c r="AT353" s="75"/>
      <c r="AU353" s="75"/>
      <c r="AV353" s="75"/>
      <c r="AW353" s="75"/>
      <c r="AX353" s="75"/>
      <c r="AY353" s="75"/>
      <c r="AZ353" s="75"/>
      <c r="BA353" s="75"/>
      <c r="BB353" s="75"/>
      <c r="BC353" s="75"/>
      <c r="BD353" s="75"/>
      <c r="BE353" s="75"/>
      <c r="BF353" s="75"/>
      <c r="BG353" s="75"/>
      <c r="BH353" s="75"/>
      <c r="BI353" s="75"/>
      <c r="BJ353" s="75"/>
      <c r="BK353" s="75"/>
      <c r="BM353" s="74"/>
      <c r="BN353" s="75"/>
      <c r="BO353" s="75"/>
      <c r="BP353" s="75"/>
      <c r="BQ353" s="75"/>
      <c r="BR353" s="75"/>
      <c r="BS353" s="75"/>
      <c r="BT353" s="75"/>
      <c r="BU353" s="75"/>
      <c r="BV353" s="75"/>
      <c r="BW353" s="75"/>
      <c r="BX353" s="75"/>
      <c r="BY353" s="75"/>
      <c r="BZ353" s="75"/>
      <c r="CA353" s="75"/>
      <c r="CB353" s="75"/>
      <c r="CC353" s="75"/>
      <c r="CD353" s="75"/>
      <c r="CE353" s="75"/>
      <c r="CF353" s="75"/>
    </row>
    <row r="354" spans="1:84" s="76" customFormat="1" ht="21" hidden="1" x14ac:dyDescent="0.45">
      <c r="A354" s="36">
        <v>51775</v>
      </c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4"/>
      <c r="V354" s="36">
        <v>51775</v>
      </c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4"/>
      <c r="AQ354" s="34"/>
      <c r="AR354" s="74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M354" s="74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</row>
    <row r="355" spans="1:84" s="76" customFormat="1" ht="21" hidden="1" x14ac:dyDescent="0.45">
      <c r="A355" s="36">
        <v>51806</v>
      </c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4"/>
      <c r="V355" s="36">
        <v>51806</v>
      </c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4"/>
      <c r="AQ355" s="34"/>
      <c r="AR355" s="74"/>
      <c r="AS355" s="75"/>
      <c r="AT355" s="75"/>
      <c r="AU355" s="75"/>
      <c r="AV355" s="75"/>
      <c r="AW355" s="75"/>
      <c r="AX355" s="75"/>
      <c r="AY355" s="75"/>
      <c r="AZ355" s="75"/>
      <c r="BA355" s="75"/>
      <c r="BB355" s="75"/>
      <c r="BC355" s="75"/>
      <c r="BD355" s="75"/>
      <c r="BE355" s="75"/>
      <c r="BF355" s="75"/>
      <c r="BG355" s="75"/>
      <c r="BH355" s="75"/>
      <c r="BI355" s="75"/>
      <c r="BJ355" s="75"/>
      <c r="BK355" s="75"/>
      <c r="BM355" s="74"/>
      <c r="BN355" s="75"/>
      <c r="BO355" s="75"/>
      <c r="BP355" s="75"/>
      <c r="BQ355" s="75"/>
      <c r="BR355" s="75"/>
      <c r="BS355" s="75"/>
      <c r="BT355" s="75"/>
      <c r="BU355" s="75"/>
      <c r="BV355" s="75"/>
      <c r="BW355" s="75"/>
      <c r="BX355" s="75"/>
      <c r="BY355" s="75"/>
      <c r="BZ355" s="75"/>
      <c r="CA355" s="75"/>
      <c r="CB355" s="75"/>
      <c r="CC355" s="75"/>
      <c r="CD355" s="75"/>
      <c r="CE355" s="75"/>
      <c r="CF355" s="75"/>
    </row>
    <row r="356" spans="1:84" s="76" customFormat="1" ht="21" hidden="1" x14ac:dyDescent="0.45">
      <c r="A356" s="38">
        <v>51836</v>
      </c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4"/>
      <c r="V356" s="38">
        <v>51836</v>
      </c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4"/>
      <c r="AQ356" s="34"/>
      <c r="AR356" s="74"/>
      <c r="AS356" s="75"/>
      <c r="AT356" s="75"/>
      <c r="AU356" s="75"/>
      <c r="AV356" s="75"/>
      <c r="AW356" s="75"/>
      <c r="AX356" s="75"/>
      <c r="AY356" s="75"/>
      <c r="AZ356" s="75"/>
      <c r="BA356" s="75"/>
      <c r="BB356" s="75"/>
      <c r="BC356" s="75"/>
      <c r="BD356" s="75"/>
      <c r="BE356" s="75"/>
      <c r="BF356" s="75"/>
      <c r="BG356" s="75"/>
      <c r="BH356" s="75"/>
      <c r="BI356" s="75"/>
      <c r="BJ356" s="75"/>
      <c r="BK356" s="75"/>
      <c r="BM356" s="74"/>
      <c r="BN356" s="75"/>
      <c r="BO356" s="75"/>
      <c r="BP356" s="75"/>
      <c r="BQ356" s="75"/>
      <c r="BR356" s="75"/>
      <c r="BS356" s="75"/>
      <c r="BT356" s="75"/>
      <c r="BU356" s="75"/>
      <c r="BV356" s="75"/>
      <c r="BW356" s="75"/>
      <c r="BX356" s="75"/>
      <c r="BY356" s="75"/>
      <c r="BZ356" s="75"/>
      <c r="CA356" s="75"/>
      <c r="CB356" s="75"/>
      <c r="CC356" s="75"/>
      <c r="CD356" s="75"/>
      <c r="CE356" s="75"/>
      <c r="CF356" s="75"/>
    </row>
    <row r="357" spans="1:84" s="76" customFormat="1" ht="21" hidden="1" x14ac:dyDescent="0.45">
      <c r="A357" s="40">
        <v>51867</v>
      </c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34"/>
      <c r="V357" s="40">
        <v>51867</v>
      </c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34"/>
      <c r="AQ357" s="34"/>
      <c r="AR357" s="74"/>
      <c r="AS357" s="75"/>
      <c r="AT357" s="75"/>
      <c r="AU357" s="75"/>
      <c r="AV357" s="75"/>
      <c r="AW357" s="75"/>
      <c r="AX357" s="75"/>
      <c r="AY357" s="75"/>
      <c r="AZ357" s="75"/>
      <c r="BA357" s="75"/>
      <c r="BB357" s="75"/>
      <c r="BC357" s="75"/>
      <c r="BD357" s="75"/>
      <c r="BE357" s="75"/>
      <c r="BF357" s="75"/>
      <c r="BG357" s="75"/>
      <c r="BH357" s="75"/>
      <c r="BI357" s="75"/>
      <c r="BJ357" s="75"/>
      <c r="BK357" s="75"/>
      <c r="BM357" s="74"/>
      <c r="BN357" s="75"/>
      <c r="BO357" s="75"/>
      <c r="BP357" s="75"/>
      <c r="BQ357" s="75"/>
      <c r="BR357" s="75"/>
      <c r="BS357" s="75"/>
      <c r="BT357" s="75"/>
      <c r="BU357" s="75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</row>
    <row r="358" spans="1:84" s="76" customFormat="1" ht="21" hidden="1" x14ac:dyDescent="0.45">
      <c r="A358" s="42">
        <v>51898</v>
      </c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34"/>
      <c r="V358" s="42">
        <v>51898</v>
      </c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34"/>
      <c r="AQ358" s="34"/>
      <c r="AR358" s="74"/>
      <c r="AS358" s="75"/>
      <c r="AT358" s="75"/>
      <c r="AU358" s="75"/>
      <c r="AV358" s="75"/>
      <c r="AW358" s="75"/>
      <c r="AX358" s="75"/>
      <c r="AY358" s="75"/>
      <c r="AZ358" s="75"/>
      <c r="BA358" s="75"/>
      <c r="BB358" s="75"/>
      <c r="BC358" s="75"/>
      <c r="BD358" s="75"/>
      <c r="BE358" s="75"/>
      <c r="BF358" s="75"/>
      <c r="BG358" s="75"/>
      <c r="BH358" s="75"/>
      <c r="BI358" s="75"/>
      <c r="BJ358" s="75"/>
      <c r="BK358" s="75"/>
      <c r="BM358" s="74"/>
      <c r="BN358" s="75"/>
      <c r="BO358" s="75"/>
      <c r="BP358" s="75"/>
      <c r="BQ358" s="75"/>
      <c r="BR358" s="75"/>
      <c r="BS358" s="75"/>
      <c r="BT358" s="75"/>
      <c r="BU358" s="7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</row>
    <row r="359" spans="1:84" s="76" customFormat="1" ht="21" hidden="1" x14ac:dyDescent="0.45">
      <c r="A359" s="42">
        <v>51926</v>
      </c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34"/>
      <c r="V359" s="42">
        <v>51926</v>
      </c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34"/>
      <c r="AQ359" s="34"/>
      <c r="AR359" s="74"/>
      <c r="AS359" s="75"/>
      <c r="AT359" s="75"/>
      <c r="AU359" s="75"/>
      <c r="AV359" s="75"/>
      <c r="AW359" s="75"/>
      <c r="AX359" s="75"/>
      <c r="AY359" s="75"/>
      <c r="AZ359" s="75"/>
      <c r="BA359" s="75"/>
      <c r="BB359" s="75"/>
      <c r="BC359" s="75"/>
      <c r="BD359" s="75"/>
      <c r="BE359" s="75"/>
      <c r="BF359" s="75"/>
      <c r="BG359" s="75"/>
      <c r="BH359" s="75"/>
      <c r="BI359" s="75"/>
      <c r="BJ359" s="75"/>
      <c r="BK359" s="75"/>
      <c r="BM359" s="74"/>
      <c r="BN359" s="75"/>
      <c r="BO359" s="75"/>
      <c r="BP359" s="75"/>
      <c r="BQ359" s="75"/>
      <c r="BR359" s="75"/>
      <c r="BS359" s="75"/>
      <c r="BT359" s="75"/>
      <c r="BU359" s="7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</row>
    <row r="360" spans="1:84" s="76" customFormat="1" ht="21" hidden="1" x14ac:dyDescent="0.45">
      <c r="A360" s="42">
        <v>51957</v>
      </c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34"/>
      <c r="V360" s="42">
        <v>51957</v>
      </c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34"/>
      <c r="AQ360" s="34"/>
      <c r="AR360" s="74"/>
      <c r="AS360" s="75"/>
      <c r="AT360" s="75"/>
      <c r="AU360" s="75"/>
      <c r="AV360" s="75"/>
      <c r="AW360" s="75"/>
      <c r="AX360" s="75"/>
      <c r="AY360" s="75"/>
      <c r="AZ360" s="75"/>
      <c r="BA360" s="75"/>
      <c r="BB360" s="75"/>
      <c r="BC360" s="75"/>
      <c r="BD360" s="75"/>
      <c r="BE360" s="75"/>
      <c r="BF360" s="75"/>
      <c r="BG360" s="75"/>
      <c r="BH360" s="75"/>
      <c r="BI360" s="75"/>
      <c r="BJ360" s="75"/>
      <c r="BK360" s="75"/>
      <c r="BM360" s="74"/>
      <c r="BN360" s="75"/>
      <c r="BO360" s="75"/>
      <c r="BP360" s="75"/>
      <c r="BQ360" s="75"/>
      <c r="BR360" s="75"/>
      <c r="BS360" s="75"/>
      <c r="BT360" s="75"/>
      <c r="BU360" s="7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</row>
    <row r="361" spans="1:84" s="76" customFormat="1" ht="21" hidden="1" x14ac:dyDescent="0.45">
      <c r="A361" s="42">
        <v>51987</v>
      </c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34"/>
      <c r="V361" s="42">
        <v>51987</v>
      </c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34"/>
      <c r="AQ361" s="34"/>
      <c r="AR361" s="74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M361" s="74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</row>
    <row r="362" spans="1:84" s="76" customFormat="1" ht="21" hidden="1" x14ac:dyDescent="0.45">
      <c r="A362" s="42">
        <v>52018</v>
      </c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34"/>
      <c r="V362" s="42">
        <v>52018</v>
      </c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34"/>
      <c r="AQ362" s="34"/>
      <c r="AR362" s="74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M362" s="74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</row>
    <row r="363" spans="1:84" s="76" customFormat="1" ht="21" hidden="1" x14ac:dyDescent="0.45">
      <c r="A363" s="42">
        <v>52048</v>
      </c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34"/>
      <c r="V363" s="42">
        <v>52048</v>
      </c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34"/>
      <c r="AQ363" s="34"/>
      <c r="AR363" s="74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M363" s="74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</row>
    <row r="364" spans="1:84" s="76" customFormat="1" ht="21" hidden="1" x14ac:dyDescent="0.45">
      <c r="A364" s="42">
        <v>52079</v>
      </c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34"/>
      <c r="V364" s="42">
        <v>52079</v>
      </c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34"/>
      <c r="AQ364" s="34"/>
      <c r="AR364" s="74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M364" s="74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</row>
    <row r="365" spans="1:84" s="76" customFormat="1" ht="21" hidden="1" x14ac:dyDescent="0.45">
      <c r="A365" s="42">
        <v>52110</v>
      </c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34"/>
      <c r="V365" s="42">
        <v>52110</v>
      </c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34"/>
      <c r="AQ365" s="34"/>
      <c r="AR365" s="74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M365" s="74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</row>
    <row r="366" spans="1:84" s="76" customFormat="1" ht="21" hidden="1" x14ac:dyDescent="0.45">
      <c r="A366" s="42">
        <v>52140</v>
      </c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34"/>
      <c r="V366" s="42">
        <v>52140</v>
      </c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34"/>
      <c r="AQ366" s="34"/>
      <c r="AR366" s="74"/>
      <c r="AS366" s="75"/>
      <c r="AT366" s="75"/>
      <c r="AU366" s="75"/>
      <c r="AV366" s="75"/>
      <c r="AW366" s="75"/>
      <c r="AX366" s="75"/>
      <c r="AY366" s="75"/>
      <c r="AZ366" s="75"/>
      <c r="BA366" s="75"/>
      <c r="BB366" s="75"/>
      <c r="BC366" s="75"/>
      <c r="BD366" s="75"/>
      <c r="BE366" s="75"/>
      <c r="BF366" s="75"/>
      <c r="BG366" s="75"/>
      <c r="BH366" s="75"/>
      <c r="BI366" s="75"/>
      <c r="BJ366" s="75"/>
      <c r="BK366" s="75"/>
      <c r="BM366" s="74"/>
      <c r="BN366" s="75"/>
      <c r="BO366" s="75"/>
      <c r="BP366" s="75"/>
      <c r="BQ366" s="75"/>
      <c r="BR366" s="75"/>
      <c r="BS366" s="75"/>
      <c r="BT366" s="75"/>
      <c r="BU366" s="75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</row>
    <row r="367" spans="1:84" s="76" customFormat="1" ht="21" hidden="1" x14ac:dyDescent="0.45">
      <c r="A367" s="42">
        <v>52171</v>
      </c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34"/>
      <c r="V367" s="42">
        <v>52171</v>
      </c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34"/>
      <c r="AQ367" s="34"/>
      <c r="AR367" s="74"/>
      <c r="AS367" s="75"/>
      <c r="AT367" s="75"/>
      <c r="AU367" s="75"/>
      <c r="AV367" s="75"/>
      <c r="AW367" s="75"/>
      <c r="AX367" s="75"/>
      <c r="AY367" s="75"/>
      <c r="AZ367" s="75"/>
      <c r="BA367" s="75"/>
      <c r="BB367" s="75"/>
      <c r="BC367" s="75"/>
      <c r="BD367" s="75"/>
      <c r="BE367" s="75"/>
      <c r="BF367" s="75"/>
      <c r="BG367" s="75"/>
      <c r="BH367" s="75"/>
      <c r="BI367" s="75"/>
      <c r="BJ367" s="75"/>
      <c r="BK367" s="75"/>
      <c r="BM367" s="74"/>
      <c r="BN367" s="75"/>
      <c r="BO367" s="75"/>
      <c r="BP367" s="75"/>
      <c r="BQ367" s="75"/>
      <c r="BR367" s="75"/>
      <c r="BS367" s="75"/>
      <c r="BT367" s="75"/>
      <c r="BU367" s="75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</row>
    <row r="368" spans="1:84" s="76" customFormat="1" ht="21" hidden="1" x14ac:dyDescent="0.45">
      <c r="A368" s="44">
        <v>52201</v>
      </c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34"/>
      <c r="V368" s="44">
        <v>52201</v>
      </c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34"/>
      <c r="AQ368" s="34"/>
      <c r="AR368" s="74"/>
      <c r="AS368" s="75"/>
      <c r="AT368" s="75"/>
      <c r="AU368" s="75"/>
      <c r="AV368" s="75"/>
      <c r="AW368" s="75"/>
      <c r="AX368" s="75"/>
      <c r="AY368" s="75"/>
      <c r="AZ368" s="75"/>
      <c r="BA368" s="75"/>
      <c r="BB368" s="75"/>
      <c r="BC368" s="75"/>
      <c r="BD368" s="75"/>
      <c r="BE368" s="75"/>
      <c r="BF368" s="75"/>
      <c r="BG368" s="75"/>
      <c r="BH368" s="75"/>
      <c r="BI368" s="75"/>
      <c r="BJ368" s="75"/>
      <c r="BK368" s="75"/>
      <c r="BM368" s="74"/>
      <c r="BN368" s="75"/>
      <c r="BO368" s="75"/>
      <c r="BP368" s="75"/>
      <c r="BQ368" s="75"/>
      <c r="BR368" s="75"/>
      <c r="BS368" s="75"/>
      <c r="BT368" s="75"/>
      <c r="BU368" s="75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</row>
    <row r="369" spans="1:84" s="76" customFormat="1" ht="21" hidden="1" x14ac:dyDescent="0.45">
      <c r="A369" s="46">
        <v>52232</v>
      </c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34"/>
      <c r="V369" s="46">
        <v>52232</v>
      </c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34"/>
      <c r="AQ369" s="34"/>
      <c r="AR369" s="74"/>
      <c r="AS369" s="75"/>
      <c r="AT369" s="75"/>
      <c r="AU369" s="75"/>
      <c r="AV369" s="75"/>
      <c r="AW369" s="75"/>
      <c r="AX369" s="75"/>
      <c r="AY369" s="75"/>
      <c r="AZ369" s="75"/>
      <c r="BA369" s="75"/>
      <c r="BB369" s="75"/>
      <c r="BC369" s="75"/>
      <c r="BD369" s="75"/>
      <c r="BE369" s="75"/>
      <c r="BF369" s="75"/>
      <c r="BG369" s="75"/>
      <c r="BH369" s="75"/>
      <c r="BI369" s="75"/>
      <c r="BJ369" s="75"/>
      <c r="BK369" s="75"/>
      <c r="BM369" s="74"/>
      <c r="BN369" s="75"/>
      <c r="BO369" s="75"/>
      <c r="BP369" s="75"/>
      <c r="BQ369" s="75"/>
      <c r="BR369" s="75"/>
      <c r="BS369" s="75"/>
      <c r="BT369" s="75"/>
      <c r="BU369" s="75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</row>
    <row r="370" spans="1:84" s="76" customFormat="1" ht="21" hidden="1" x14ac:dyDescent="0.45">
      <c r="A370" s="36">
        <v>52263</v>
      </c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4"/>
      <c r="V370" s="36">
        <v>52263</v>
      </c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4"/>
      <c r="AQ370" s="34"/>
      <c r="AR370" s="74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M370" s="74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</row>
    <row r="371" spans="1:84" s="76" customFormat="1" ht="21" hidden="1" x14ac:dyDescent="0.45">
      <c r="A371" s="36">
        <v>52291</v>
      </c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4"/>
      <c r="V371" s="36">
        <v>52291</v>
      </c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4"/>
      <c r="AQ371" s="34"/>
      <c r="AR371" s="74"/>
      <c r="AS371" s="75"/>
      <c r="AT371" s="75"/>
      <c r="AU371" s="75"/>
      <c r="AV371" s="75"/>
      <c r="AW371" s="75"/>
      <c r="AX371" s="75"/>
      <c r="AY371" s="75"/>
      <c r="AZ371" s="75"/>
      <c r="BA371" s="75"/>
      <c r="BB371" s="75"/>
      <c r="BC371" s="75"/>
      <c r="BD371" s="75"/>
      <c r="BE371" s="75"/>
      <c r="BF371" s="75"/>
      <c r="BG371" s="75"/>
      <c r="BH371" s="75"/>
      <c r="BI371" s="75"/>
      <c r="BJ371" s="75"/>
      <c r="BK371" s="75"/>
      <c r="BM371" s="74"/>
      <c r="BN371" s="75"/>
      <c r="BO371" s="75"/>
      <c r="BP371" s="75"/>
      <c r="BQ371" s="75"/>
      <c r="BR371" s="75"/>
      <c r="BS371" s="75"/>
      <c r="BT371" s="75"/>
      <c r="BU371" s="75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</row>
    <row r="372" spans="1:84" s="76" customFormat="1" ht="21" hidden="1" x14ac:dyDescent="0.45">
      <c r="A372" s="36">
        <v>52322</v>
      </c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4"/>
      <c r="V372" s="36">
        <v>52322</v>
      </c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4"/>
      <c r="AQ372" s="34"/>
      <c r="AR372" s="74"/>
      <c r="AS372" s="75"/>
      <c r="AT372" s="75"/>
      <c r="AU372" s="75"/>
      <c r="AV372" s="75"/>
      <c r="AW372" s="75"/>
      <c r="AX372" s="75"/>
      <c r="AY372" s="75"/>
      <c r="AZ372" s="75"/>
      <c r="BA372" s="75"/>
      <c r="BB372" s="75"/>
      <c r="BC372" s="75"/>
      <c r="BD372" s="75"/>
      <c r="BE372" s="75"/>
      <c r="BF372" s="75"/>
      <c r="BG372" s="75"/>
      <c r="BH372" s="75"/>
      <c r="BI372" s="75"/>
      <c r="BJ372" s="75"/>
      <c r="BK372" s="75"/>
      <c r="BM372" s="74"/>
      <c r="BN372" s="75"/>
      <c r="BO372" s="75"/>
      <c r="BP372" s="75"/>
      <c r="BQ372" s="75"/>
      <c r="BR372" s="75"/>
      <c r="BS372" s="75"/>
      <c r="BT372" s="75"/>
      <c r="BU372" s="75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</row>
    <row r="373" spans="1:84" s="76" customFormat="1" ht="21" hidden="1" x14ac:dyDescent="0.45">
      <c r="A373" s="36">
        <v>52352</v>
      </c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4"/>
      <c r="V373" s="36">
        <v>52352</v>
      </c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4"/>
      <c r="AQ373" s="34"/>
      <c r="AR373" s="74"/>
      <c r="AS373" s="75"/>
      <c r="AT373" s="75"/>
      <c r="AU373" s="75"/>
      <c r="AV373" s="75"/>
      <c r="AW373" s="75"/>
      <c r="AX373" s="75"/>
      <c r="AY373" s="75"/>
      <c r="AZ373" s="75"/>
      <c r="BA373" s="75"/>
      <c r="BB373" s="75"/>
      <c r="BC373" s="75"/>
      <c r="BD373" s="75"/>
      <c r="BE373" s="75"/>
      <c r="BF373" s="75"/>
      <c r="BG373" s="75"/>
      <c r="BH373" s="75"/>
      <c r="BI373" s="75"/>
      <c r="BJ373" s="75"/>
      <c r="BK373" s="75"/>
      <c r="BM373" s="74"/>
      <c r="BN373" s="75"/>
      <c r="BO373" s="75"/>
      <c r="BP373" s="75"/>
      <c r="BQ373" s="75"/>
      <c r="BR373" s="75"/>
      <c r="BS373" s="75"/>
      <c r="BT373" s="75"/>
      <c r="BU373" s="75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</row>
    <row r="374" spans="1:84" s="76" customFormat="1" ht="21" hidden="1" x14ac:dyDescent="0.45">
      <c r="A374" s="36">
        <v>52383</v>
      </c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4"/>
      <c r="V374" s="36">
        <v>52383</v>
      </c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4"/>
      <c r="AQ374" s="34"/>
      <c r="AR374" s="74"/>
      <c r="AS374" s="75"/>
      <c r="AT374" s="75"/>
      <c r="AU374" s="75"/>
      <c r="AV374" s="75"/>
      <c r="AW374" s="75"/>
      <c r="AX374" s="75"/>
      <c r="AY374" s="75"/>
      <c r="AZ374" s="75"/>
      <c r="BA374" s="75"/>
      <c r="BB374" s="75"/>
      <c r="BC374" s="75"/>
      <c r="BD374" s="75"/>
      <c r="BE374" s="75"/>
      <c r="BF374" s="75"/>
      <c r="BG374" s="75"/>
      <c r="BH374" s="75"/>
      <c r="BI374" s="75"/>
      <c r="BJ374" s="75"/>
      <c r="BK374" s="75"/>
      <c r="BM374" s="74"/>
      <c r="BN374" s="75"/>
      <c r="BO374" s="75"/>
      <c r="BP374" s="75"/>
      <c r="BQ374" s="75"/>
      <c r="BR374" s="75"/>
      <c r="BS374" s="75"/>
      <c r="BT374" s="75"/>
      <c r="BU374" s="75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</row>
    <row r="375" spans="1:84" s="76" customFormat="1" ht="21" hidden="1" x14ac:dyDescent="0.45">
      <c r="A375" s="36">
        <v>52413</v>
      </c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4"/>
      <c r="V375" s="36">
        <v>52413</v>
      </c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4"/>
      <c r="AQ375" s="34"/>
      <c r="AR375" s="74"/>
      <c r="AS375" s="75"/>
      <c r="AT375" s="75"/>
      <c r="AU375" s="75"/>
      <c r="AV375" s="75"/>
      <c r="AW375" s="75"/>
      <c r="AX375" s="75"/>
      <c r="AY375" s="75"/>
      <c r="AZ375" s="75"/>
      <c r="BA375" s="75"/>
      <c r="BB375" s="75"/>
      <c r="BC375" s="75"/>
      <c r="BD375" s="75"/>
      <c r="BE375" s="75"/>
      <c r="BF375" s="75"/>
      <c r="BG375" s="75"/>
      <c r="BH375" s="75"/>
      <c r="BI375" s="75"/>
      <c r="BJ375" s="75"/>
      <c r="BK375" s="75"/>
      <c r="BM375" s="74"/>
      <c r="BN375" s="75"/>
      <c r="BO375" s="75"/>
      <c r="BP375" s="75"/>
      <c r="BQ375" s="75"/>
      <c r="BR375" s="75"/>
      <c r="BS375" s="75"/>
      <c r="BT375" s="75"/>
      <c r="BU375" s="75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</row>
    <row r="376" spans="1:84" s="76" customFormat="1" ht="21" hidden="1" x14ac:dyDescent="0.45">
      <c r="A376" s="36">
        <v>52444</v>
      </c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4"/>
      <c r="V376" s="36">
        <v>52444</v>
      </c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4"/>
      <c r="AQ376" s="34"/>
      <c r="AR376" s="74"/>
      <c r="AS376" s="75"/>
      <c r="AT376" s="75"/>
      <c r="AU376" s="75"/>
      <c r="AV376" s="75"/>
      <c r="AW376" s="75"/>
      <c r="AX376" s="75"/>
      <c r="AY376" s="75"/>
      <c r="AZ376" s="75"/>
      <c r="BA376" s="75"/>
      <c r="BB376" s="75"/>
      <c r="BC376" s="75"/>
      <c r="BD376" s="75"/>
      <c r="BE376" s="75"/>
      <c r="BF376" s="75"/>
      <c r="BG376" s="75"/>
      <c r="BH376" s="75"/>
      <c r="BI376" s="75"/>
      <c r="BJ376" s="75"/>
      <c r="BK376" s="75"/>
      <c r="BM376" s="74"/>
      <c r="BN376" s="75"/>
      <c r="BO376" s="75"/>
      <c r="BP376" s="75"/>
      <c r="BQ376" s="75"/>
      <c r="BR376" s="75"/>
      <c r="BS376" s="75"/>
      <c r="BT376" s="75"/>
      <c r="BU376" s="75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</row>
    <row r="377" spans="1:84" s="76" customFormat="1" ht="21" hidden="1" x14ac:dyDescent="0.45">
      <c r="A377" s="36">
        <v>52475</v>
      </c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4"/>
      <c r="V377" s="36">
        <v>52475</v>
      </c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4"/>
      <c r="AQ377" s="34"/>
      <c r="AR377" s="74"/>
      <c r="AS377" s="75"/>
      <c r="AT377" s="75"/>
      <c r="AU377" s="75"/>
      <c r="AV377" s="75"/>
      <c r="AW377" s="75"/>
      <c r="AX377" s="75"/>
      <c r="AY377" s="75"/>
      <c r="AZ377" s="75"/>
      <c r="BA377" s="75"/>
      <c r="BB377" s="75"/>
      <c r="BC377" s="75"/>
      <c r="BD377" s="75"/>
      <c r="BE377" s="75"/>
      <c r="BF377" s="75"/>
      <c r="BG377" s="75"/>
      <c r="BH377" s="75"/>
      <c r="BI377" s="75"/>
      <c r="BJ377" s="75"/>
      <c r="BK377" s="75"/>
      <c r="BM377" s="74"/>
      <c r="BN377" s="75"/>
      <c r="BO377" s="75"/>
      <c r="BP377" s="75"/>
      <c r="BQ377" s="75"/>
      <c r="BR377" s="75"/>
      <c r="BS377" s="75"/>
      <c r="BT377" s="75"/>
      <c r="BU377" s="75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</row>
    <row r="378" spans="1:84" s="76" customFormat="1" ht="21" hidden="1" x14ac:dyDescent="0.45">
      <c r="A378" s="36">
        <v>52505</v>
      </c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4"/>
      <c r="V378" s="36">
        <v>52505</v>
      </c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4"/>
      <c r="AQ378" s="34"/>
      <c r="AR378" s="74"/>
      <c r="AS378" s="75"/>
      <c r="AT378" s="75"/>
      <c r="AU378" s="75"/>
      <c r="AV378" s="75"/>
      <c r="AW378" s="75"/>
      <c r="AX378" s="75"/>
      <c r="AY378" s="75"/>
      <c r="AZ378" s="75"/>
      <c r="BA378" s="75"/>
      <c r="BB378" s="75"/>
      <c r="BC378" s="75"/>
      <c r="BD378" s="75"/>
      <c r="BE378" s="75"/>
      <c r="BF378" s="75"/>
      <c r="BG378" s="75"/>
      <c r="BH378" s="75"/>
      <c r="BI378" s="75"/>
      <c r="BJ378" s="75"/>
      <c r="BK378" s="75"/>
      <c r="BM378" s="74"/>
      <c r="BN378" s="75"/>
      <c r="BO378" s="75"/>
      <c r="BP378" s="75"/>
      <c r="BQ378" s="75"/>
      <c r="BR378" s="75"/>
      <c r="BS378" s="75"/>
      <c r="BT378" s="75"/>
      <c r="BU378" s="75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</row>
    <row r="379" spans="1:84" s="76" customFormat="1" ht="21" hidden="1" x14ac:dyDescent="0.45">
      <c r="A379" s="36">
        <v>52536</v>
      </c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4"/>
      <c r="V379" s="36">
        <v>52536</v>
      </c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4"/>
      <c r="AQ379" s="34"/>
      <c r="AR379" s="74"/>
      <c r="AS379" s="75"/>
      <c r="AT379" s="75"/>
      <c r="AU379" s="75"/>
      <c r="AV379" s="75"/>
      <c r="AW379" s="75"/>
      <c r="AX379" s="75"/>
      <c r="AY379" s="75"/>
      <c r="AZ379" s="75"/>
      <c r="BA379" s="75"/>
      <c r="BB379" s="75"/>
      <c r="BC379" s="75"/>
      <c r="BD379" s="75"/>
      <c r="BE379" s="75"/>
      <c r="BF379" s="75"/>
      <c r="BG379" s="75"/>
      <c r="BH379" s="75"/>
      <c r="BI379" s="75"/>
      <c r="BJ379" s="75"/>
      <c r="BK379" s="75"/>
      <c r="BM379" s="74"/>
      <c r="BN379" s="75"/>
      <c r="BO379" s="75"/>
      <c r="BP379" s="75"/>
      <c r="BQ379" s="75"/>
      <c r="BR379" s="75"/>
      <c r="BS379" s="75"/>
      <c r="BT379" s="75"/>
      <c r="BU379" s="75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</row>
    <row r="380" spans="1:84" s="76" customFormat="1" ht="21" hidden="1" x14ac:dyDescent="0.45">
      <c r="A380" s="38">
        <v>52566</v>
      </c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4"/>
      <c r="V380" s="38">
        <v>52566</v>
      </c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4"/>
      <c r="AQ380" s="34"/>
      <c r="AR380" s="74"/>
      <c r="AS380" s="75"/>
      <c r="AT380" s="75"/>
      <c r="AU380" s="75"/>
      <c r="AV380" s="75"/>
      <c r="AW380" s="75"/>
      <c r="AX380" s="75"/>
      <c r="AY380" s="75"/>
      <c r="AZ380" s="75"/>
      <c r="BA380" s="75"/>
      <c r="BB380" s="75"/>
      <c r="BC380" s="75"/>
      <c r="BD380" s="75"/>
      <c r="BE380" s="75"/>
      <c r="BF380" s="75"/>
      <c r="BG380" s="75"/>
      <c r="BH380" s="75"/>
      <c r="BI380" s="75"/>
      <c r="BJ380" s="75"/>
      <c r="BK380" s="75"/>
      <c r="BM380" s="74"/>
      <c r="BN380" s="75"/>
      <c r="BO380" s="75"/>
      <c r="BP380" s="75"/>
      <c r="BQ380" s="75"/>
      <c r="BR380" s="75"/>
      <c r="BS380" s="75"/>
      <c r="BT380" s="75"/>
      <c r="BU380" s="75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</row>
    <row r="381" spans="1:84" s="76" customFormat="1" ht="21" hidden="1" x14ac:dyDescent="0.45">
      <c r="A381" s="40">
        <v>52597</v>
      </c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34"/>
      <c r="V381" s="40">
        <v>52597</v>
      </c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34"/>
      <c r="AQ381" s="34"/>
      <c r="AR381" s="74"/>
      <c r="AS381" s="75"/>
      <c r="AT381" s="75"/>
      <c r="AU381" s="75"/>
      <c r="AV381" s="75"/>
      <c r="AW381" s="75"/>
      <c r="AX381" s="75"/>
      <c r="AY381" s="75"/>
      <c r="AZ381" s="75"/>
      <c r="BA381" s="75"/>
      <c r="BB381" s="75"/>
      <c r="BC381" s="75"/>
      <c r="BD381" s="75"/>
      <c r="BE381" s="75"/>
      <c r="BF381" s="75"/>
      <c r="BG381" s="75"/>
      <c r="BH381" s="75"/>
      <c r="BI381" s="75"/>
      <c r="BJ381" s="75"/>
      <c r="BK381" s="75"/>
      <c r="BM381" s="74"/>
      <c r="BN381" s="75"/>
      <c r="BO381" s="75"/>
      <c r="BP381" s="75"/>
      <c r="BQ381" s="75"/>
      <c r="BR381" s="75"/>
      <c r="BS381" s="75"/>
      <c r="BT381" s="75"/>
      <c r="BU381" s="75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</row>
    <row r="382" spans="1:84" s="76" customFormat="1" ht="21" hidden="1" x14ac:dyDescent="0.45">
      <c r="A382" s="42">
        <v>52628</v>
      </c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34"/>
      <c r="V382" s="42">
        <v>52628</v>
      </c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34"/>
      <c r="AQ382" s="34"/>
      <c r="AR382" s="74"/>
      <c r="AS382" s="75"/>
      <c r="AT382" s="75"/>
      <c r="AU382" s="75"/>
      <c r="AV382" s="75"/>
      <c r="AW382" s="75"/>
      <c r="AX382" s="75"/>
      <c r="AY382" s="75"/>
      <c r="AZ382" s="75"/>
      <c r="BA382" s="75"/>
      <c r="BB382" s="75"/>
      <c r="BC382" s="75"/>
      <c r="BD382" s="75"/>
      <c r="BE382" s="75"/>
      <c r="BF382" s="75"/>
      <c r="BG382" s="75"/>
      <c r="BH382" s="75"/>
      <c r="BI382" s="75"/>
      <c r="BJ382" s="75"/>
      <c r="BK382" s="75"/>
      <c r="BM382" s="74"/>
      <c r="BN382" s="75"/>
      <c r="BO382" s="75"/>
      <c r="BP382" s="75"/>
      <c r="BQ382" s="75"/>
      <c r="BR382" s="75"/>
      <c r="BS382" s="75"/>
      <c r="BT382" s="75"/>
      <c r="BU382" s="75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</row>
    <row r="383" spans="1:84" s="76" customFormat="1" ht="21" hidden="1" x14ac:dyDescent="0.45">
      <c r="A383" s="42">
        <v>52657</v>
      </c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34"/>
      <c r="V383" s="42">
        <v>52657</v>
      </c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34"/>
      <c r="AQ383" s="34"/>
      <c r="AR383" s="74"/>
      <c r="AS383" s="75"/>
      <c r="AT383" s="75"/>
      <c r="AU383" s="75"/>
      <c r="AV383" s="75"/>
      <c r="AW383" s="75"/>
      <c r="AX383" s="75"/>
      <c r="AY383" s="75"/>
      <c r="AZ383" s="75"/>
      <c r="BA383" s="75"/>
      <c r="BB383" s="75"/>
      <c r="BC383" s="75"/>
      <c r="BD383" s="75"/>
      <c r="BE383" s="75"/>
      <c r="BF383" s="75"/>
      <c r="BG383" s="75"/>
      <c r="BH383" s="75"/>
      <c r="BI383" s="75"/>
      <c r="BJ383" s="75"/>
      <c r="BK383" s="75"/>
      <c r="BM383" s="74"/>
      <c r="BN383" s="75"/>
      <c r="BO383" s="75"/>
      <c r="BP383" s="75"/>
      <c r="BQ383" s="75"/>
      <c r="BR383" s="75"/>
      <c r="BS383" s="75"/>
      <c r="BT383" s="75"/>
      <c r="BU383" s="75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</row>
    <row r="384" spans="1:84" s="76" customFormat="1" ht="21" hidden="1" x14ac:dyDescent="0.45">
      <c r="A384" s="42">
        <v>52688</v>
      </c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34"/>
      <c r="V384" s="42">
        <v>52688</v>
      </c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34"/>
      <c r="AQ384" s="34"/>
      <c r="AR384" s="74"/>
      <c r="AS384" s="75"/>
      <c r="AT384" s="75"/>
      <c r="AU384" s="75"/>
      <c r="AV384" s="75"/>
      <c r="AW384" s="75"/>
      <c r="AX384" s="75"/>
      <c r="AY384" s="75"/>
      <c r="AZ384" s="75"/>
      <c r="BA384" s="75"/>
      <c r="BB384" s="75"/>
      <c r="BC384" s="75"/>
      <c r="BD384" s="75"/>
      <c r="BE384" s="75"/>
      <c r="BF384" s="75"/>
      <c r="BG384" s="75"/>
      <c r="BH384" s="75"/>
      <c r="BI384" s="75"/>
      <c r="BJ384" s="75"/>
      <c r="BK384" s="75"/>
      <c r="BM384" s="74"/>
      <c r="BN384" s="75"/>
      <c r="BO384" s="75"/>
      <c r="BP384" s="75"/>
      <c r="BQ384" s="75"/>
      <c r="BR384" s="75"/>
      <c r="BS384" s="75"/>
      <c r="BT384" s="75"/>
      <c r="BU384" s="75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</row>
    <row r="385" spans="1:84" s="76" customFormat="1" ht="21" hidden="1" x14ac:dyDescent="0.45">
      <c r="A385" s="42">
        <v>52718</v>
      </c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34"/>
      <c r="V385" s="42">
        <v>52718</v>
      </c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34"/>
      <c r="AQ385" s="34"/>
      <c r="AR385" s="74"/>
      <c r="AS385" s="75"/>
      <c r="AT385" s="75"/>
      <c r="AU385" s="75"/>
      <c r="AV385" s="75"/>
      <c r="AW385" s="75"/>
      <c r="AX385" s="75"/>
      <c r="AY385" s="75"/>
      <c r="AZ385" s="75"/>
      <c r="BA385" s="75"/>
      <c r="BB385" s="75"/>
      <c r="BC385" s="75"/>
      <c r="BD385" s="75"/>
      <c r="BE385" s="75"/>
      <c r="BF385" s="75"/>
      <c r="BG385" s="75"/>
      <c r="BH385" s="75"/>
      <c r="BI385" s="75"/>
      <c r="BJ385" s="75"/>
      <c r="BK385" s="75"/>
      <c r="BM385" s="74"/>
      <c r="BN385" s="75"/>
      <c r="BO385" s="75"/>
      <c r="BP385" s="75"/>
      <c r="BQ385" s="75"/>
      <c r="BR385" s="75"/>
      <c r="BS385" s="75"/>
      <c r="BT385" s="75"/>
      <c r="BU385" s="75"/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</row>
    <row r="386" spans="1:84" s="76" customFormat="1" ht="21" hidden="1" x14ac:dyDescent="0.45">
      <c r="A386" s="42">
        <v>52749</v>
      </c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34"/>
      <c r="V386" s="42">
        <v>52749</v>
      </c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34"/>
      <c r="AQ386" s="34"/>
      <c r="AR386" s="74"/>
      <c r="AS386" s="75"/>
      <c r="AT386" s="75"/>
      <c r="AU386" s="75"/>
      <c r="AV386" s="75"/>
      <c r="AW386" s="75"/>
      <c r="AX386" s="75"/>
      <c r="AY386" s="75"/>
      <c r="AZ386" s="75"/>
      <c r="BA386" s="75"/>
      <c r="BB386" s="75"/>
      <c r="BC386" s="75"/>
      <c r="BD386" s="75"/>
      <c r="BE386" s="75"/>
      <c r="BF386" s="75"/>
      <c r="BG386" s="75"/>
      <c r="BH386" s="75"/>
      <c r="BI386" s="75"/>
      <c r="BJ386" s="75"/>
      <c r="BK386" s="75"/>
      <c r="BM386" s="74"/>
      <c r="BN386" s="75"/>
      <c r="BO386" s="75"/>
      <c r="BP386" s="75"/>
      <c r="BQ386" s="75"/>
      <c r="BR386" s="75"/>
      <c r="BS386" s="75"/>
      <c r="BT386" s="75"/>
      <c r="BU386" s="75"/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</row>
    <row r="387" spans="1:84" s="76" customFormat="1" ht="21" hidden="1" x14ac:dyDescent="0.45">
      <c r="A387" s="42">
        <v>52779</v>
      </c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34"/>
      <c r="V387" s="42">
        <v>52779</v>
      </c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34"/>
      <c r="AQ387" s="34"/>
      <c r="AR387" s="74"/>
      <c r="AS387" s="75"/>
      <c r="AT387" s="75"/>
      <c r="AU387" s="75"/>
      <c r="AV387" s="75"/>
      <c r="AW387" s="75"/>
      <c r="AX387" s="75"/>
      <c r="AY387" s="75"/>
      <c r="AZ387" s="75"/>
      <c r="BA387" s="75"/>
      <c r="BB387" s="75"/>
      <c r="BC387" s="75"/>
      <c r="BD387" s="75"/>
      <c r="BE387" s="75"/>
      <c r="BF387" s="75"/>
      <c r="BG387" s="75"/>
      <c r="BH387" s="75"/>
      <c r="BI387" s="75"/>
      <c r="BJ387" s="75"/>
      <c r="BK387" s="75"/>
      <c r="BM387" s="74"/>
      <c r="BN387" s="75"/>
      <c r="BO387" s="75"/>
      <c r="BP387" s="75"/>
      <c r="BQ387" s="75"/>
      <c r="BR387" s="75"/>
      <c r="BS387" s="75"/>
      <c r="BT387" s="75"/>
      <c r="BU387" s="75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</row>
    <row r="388" spans="1:84" s="76" customFormat="1" ht="21" hidden="1" x14ac:dyDescent="0.45">
      <c r="A388" s="42">
        <v>52810</v>
      </c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34"/>
      <c r="V388" s="42">
        <v>52810</v>
      </c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34"/>
      <c r="AQ388" s="34"/>
      <c r="AR388" s="74"/>
      <c r="AS388" s="75"/>
      <c r="AT388" s="75"/>
      <c r="AU388" s="75"/>
      <c r="AV388" s="75"/>
      <c r="AW388" s="75"/>
      <c r="AX388" s="75"/>
      <c r="AY388" s="75"/>
      <c r="AZ388" s="75"/>
      <c r="BA388" s="75"/>
      <c r="BB388" s="75"/>
      <c r="BC388" s="75"/>
      <c r="BD388" s="75"/>
      <c r="BE388" s="75"/>
      <c r="BF388" s="75"/>
      <c r="BG388" s="75"/>
      <c r="BH388" s="75"/>
      <c r="BI388" s="75"/>
      <c r="BJ388" s="75"/>
      <c r="BK388" s="75"/>
      <c r="BM388" s="74"/>
      <c r="BN388" s="75"/>
      <c r="BO388" s="75"/>
      <c r="BP388" s="75"/>
      <c r="BQ388" s="75"/>
      <c r="BR388" s="75"/>
      <c r="BS388" s="75"/>
      <c r="BT388" s="75"/>
      <c r="BU388" s="75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</row>
    <row r="389" spans="1:84" s="76" customFormat="1" ht="21" hidden="1" x14ac:dyDescent="0.45">
      <c r="A389" s="42">
        <v>52841</v>
      </c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34"/>
      <c r="V389" s="42">
        <v>52841</v>
      </c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34"/>
      <c r="AQ389" s="34"/>
      <c r="AR389" s="74"/>
      <c r="AS389" s="75"/>
      <c r="AT389" s="75"/>
      <c r="AU389" s="75"/>
      <c r="AV389" s="75"/>
      <c r="AW389" s="75"/>
      <c r="AX389" s="75"/>
      <c r="AY389" s="75"/>
      <c r="AZ389" s="75"/>
      <c r="BA389" s="75"/>
      <c r="BB389" s="75"/>
      <c r="BC389" s="75"/>
      <c r="BD389" s="75"/>
      <c r="BE389" s="75"/>
      <c r="BF389" s="75"/>
      <c r="BG389" s="75"/>
      <c r="BH389" s="75"/>
      <c r="BI389" s="75"/>
      <c r="BJ389" s="75"/>
      <c r="BK389" s="75"/>
      <c r="BM389" s="74"/>
      <c r="BN389" s="75"/>
      <c r="BO389" s="75"/>
      <c r="BP389" s="75"/>
      <c r="BQ389" s="75"/>
      <c r="BR389" s="75"/>
      <c r="BS389" s="75"/>
      <c r="BT389" s="75"/>
      <c r="BU389" s="75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</row>
    <row r="390" spans="1:84" s="76" customFormat="1" ht="21" hidden="1" x14ac:dyDescent="0.45">
      <c r="A390" s="42">
        <v>52871</v>
      </c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34"/>
      <c r="V390" s="42">
        <v>52871</v>
      </c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34"/>
      <c r="AQ390" s="34"/>
      <c r="AR390" s="74"/>
      <c r="AS390" s="75"/>
      <c r="AT390" s="75"/>
      <c r="AU390" s="75"/>
      <c r="AV390" s="75"/>
      <c r="AW390" s="75"/>
      <c r="AX390" s="75"/>
      <c r="AY390" s="75"/>
      <c r="AZ390" s="75"/>
      <c r="BA390" s="75"/>
      <c r="BB390" s="75"/>
      <c r="BC390" s="75"/>
      <c r="BD390" s="75"/>
      <c r="BE390" s="75"/>
      <c r="BF390" s="75"/>
      <c r="BG390" s="75"/>
      <c r="BH390" s="75"/>
      <c r="BI390" s="75"/>
      <c r="BJ390" s="75"/>
      <c r="BK390" s="75"/>
      <c r="BM390" s="74"/>
      <c r="BN390" s="75"/>
      <c r="BO390" s="75"/>
      <c r="BP390" s="75"/>
      <c r="BQ390" s="75"/>
      <c r="BR390" s="75"/>
      <c r="BS390" s="75"/>
      <c r="BT390" s="75"/>
      <c r="BU390" s="75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</row>
    <row r="391" spans="1:84" s="76" customFormat="1" ht="21" hidden="1" x14ac:dyDescent="0.45">
      <c r="A391" s="42">
        <v>52902</v>
      </c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34"/>
      <c r="V391" s="42">
        <v>52902</v>
      </c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34"/>
      <c r="AQ391" s="34"/>
      <c r="AR391" s="74"/>
      <c r="AS391" s="75"/>
      <c r="AT391" s="75"/>
      <c r="AU391" s="75"/>
      <c r="AV391" s="75"/>
      <c r="AW391" s="75"/>
      <c r="AX391" s="75"/>
      <c r="AY391" s="75"/>
      <c r="AZ391" s="75"/>
      <c r="BA391" s="75"/>
      <c r="BB391" s="75"/>
      <c r="BC391" s="75"/>
      <c r="BD391" s="75"/>
      <c r="BE391" s="75"/>
      <c r="BF391" s="75"/>
      <c r="BG391" s="75"/>
      <c r="BH391" s="75"/>
      <c r="BI391" s="75"/>
      <c r="BJ391" s="75"/>
      <c r="BK391" s="75"/>
      <c r="BM391" s="74"/>
      <c r="BN391" s="75"/>
      <c r="BO391" s="75"/>
      <c r="BP391" s="75"/>
      <c r="BQ391" s="75"/>
      <c r="BR391" s="75"/>
      <c r="BS391" s="75"/>
      <c r="BT391" s="75"/>
      <c r="BU391" s="75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</row>
    <row r="392" spans="1:84" s="76" customFormat="1" ht="21" hidden="1" x14ac:dyDescent="0.45">
      <c r="A392" s="44">
        <v>52932</v>
      </c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34"/>
      <c r="V392" s="44">
        <v>52932</v>
      </c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34"/>
      <c r="AQ392" s="34"/>
      <c r="AR392" s="74"/>
      <c r="AS392" s="75"/>
      <c r="AT392" s="75"/>
      <c r="AU392" s="75"/>
      <c r="AV392" s="75"/>
      <c r="AW392" s="75"/>
      <c r="AX392" s="75"/>
      <c r="AY392" s="75"/>
      <c r="AZ392" s="75"/>
      <c r="BA392" s="75"/>
      <c r="BB392" s="75"/>
      <c r="BC392" s="75"/>
      <c r="BD392" s="75"/>
      <c r="BE392" s="75"/>
      <c r="BF392" s="75"/>
      <c r="BG392" s="75"/>
      <c r="BH392" s="75"/>
      <c r="BI392" s="75"/>
      <c r="BJ392" s="75"/>
      <c r="BK392" s="75"/>
      <c r="BM392" s="74"/>
      <c r="BN392" s="75"/>
      <c r="BO392" s="75"/>
      <c r="BP392" s="75"/>
      <c r="BQ392" s="75"/>
      <c r="BR392" s="75"/>
      <c r="BS392" s="75"/>
      <c r="BT392" s="75"/>
      <c r="BU392" s="75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</row>
    <row r="393" spans="1:84" s="76" customFormat="1" ht="21" hidden="1" x14ac:dyDescent="0.45">
      <c r="A393" s="46">
        <v>52963</v>
      </c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34"/>
      <c r="V393" s="46">
        <v>52963</v>
      </c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34"/>
      <c r="AQ393" s="34"/>
      <c r="AR393" s="74"/>
      <c r="AS393" s="75"/>
      <c r="AT393" s="75"/>
      <c r="AU393" s="75"/>
      <c r="AV393" s="75"/>
      <c r="AW393" s="75"/>
      <c r="AX393" s="75"/>
      <c r="AY393" s="75"/>
      <c r="AZ393" s="75"/>
      <c r="BA393" s="75"/>
      <c r="BB393" s="75"/>
      <c r="BC393" s="75"/>
      <c r="BD393" s="75"/>
      <c r="BE393" s="75"/>
      <c r="BF393" s="75"/>
      <c r="BG393" s="75"/>
      <c r="BH393" s="75"/>
      <c r="BI393" s="75"/>
      <c r="BJ393" s="75"/>
      <c r="BK393" s="75"/>
      <c r="BM393" s="74"/>
      <c r="BN393" s="75"/>
      <c r="BO393" s="75"/>
      <c r="BP393" s="75"/>
      <c r="BQ393" s="75"/>
      <c r="BR393" s="75"/>
      <c r="BS393" s="75"/>
      <c r="BT393" s="75"/>
      <c r="BU393" s="75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</row>
    <row r="394" spans="1:84" s="76" customFormat="1" ht="21" hidden="1" x14ac:dyDescent="0.45">
      <c r="A394" s="36">
        <v>52994</v>
      </c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4"/>
      <c r="V394" s="36">
        <v>52994</v>
      </c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4"/>
      <c r="AQ394" s="34"/>
      <c r="AR394" s="74"/>
      <c r="AS394" s="75"/>
      <c r="AT394" s="75"/>
      <c r="AU394" s="75"/>
      <c r="AV394" s="75"/>
      <c r="AW394" s="75"/>
      <c r="AX394" s="75"/>
      <c r="AY394" s="75"/>
      <c r="AZ394" s="75"/>
      <c r="BA394" s="75"/>
      <c r="BB394" s="75"/>
      <c r="BC394" s="75"/>
      <c r="BD394" s="75"/>
      <c r="BE394" s="75"/>
      <c r="BF394" s="75"/>
      <c r="BG394" s="75"/>
      <c r="BH394" s="75"/>
      <c r="BI394" s="75"/>
      <c r="BJ394" s="75"/>
      <c r="BK394" s="75"/>
      <c r="BM394" s="74"/>
      <c r="BN394" s="75"/>
      <c r="BO394" s="75"/>
      <c r="BP394" s="75"/>
      <c r="BQ394" s="75"/>
      <c r="BR394" s="75"/>
      <c r="BS394" s="75"/>
      <c r="BT394" s="75"/>
      <c r="BU394" s="75"/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</row>
    <row r="395" spans="1:84" s="76" customFormat="1" ht="21" hidden="1" x14ac:dyDescent="0.45">
      <c r="A395" s="36">
        <v>53022</v>
      </c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4"/>
      <c r="V395" s="36">
        <v>53022</v>
      </c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4"/>
      <c r="AQ395" s="34"/>
      <c r="AR395" s="74"/>
      <c r="AS395" s="75"/>
      <c r="AT395" s="75"/>
      <c r="AU395" s="75"/>
      <c r="AV395" s="75"/>
      <c r="AW395" s="75"/>
      <c r="AX395" s="75"/>
      <c r="AY395" s="75"/>
      <c r="AZ395" s="75"/>
      <c r="BA395" s="75"/>
      <c r="BB395" s="75"/>
      <c r="BC395" s="75"/>
      <c r="BD395" s="75"/>
      <c r="BE395" s="75"/>
      <c r="BF395" s="75"/>
      <c r="BG395" s="75"/>
      <c r="BH395" s="75"/>
      <c r="BI395" s="75"/>
      <c r="BJ395" s="75"/>
      <c r="BK395" s="75"/>
      <c r="BM395" s="74"/>
      <c r="BN395" s="75"/>
      <c r="BO395" s="75"/>
      <c r="BP395" s="75"/>
      <c r="BQ395" s="75"/>
      <c r="BR395" s="75"/>
      <c r="BS395" s="75"/>
      <c r="BT395" s="75"/>
      <c r="BU395" s="75"/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</row>
    <row r="396" spans="1:84" s="76" customFormat="1" ht="21" hidden="1" x14ac:dyDescent="0.45">
      <c r="A396" s="36">
        <v>53053</v>
      </c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4"/>
      <c r="V396" s="36">
        <v>53053</v>
      </c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4"/>
      <c r="AQ396" s="34"/>
      <c r="AR396" s="74"/>
      <c r="AS396" s="75"/>
      <c r="AT396" s="75"/>
      <c r="AU396" s="75"/>
      <c r="AV396" s="75"/>
      <c r="AW396" s="75"/>
      <c r="AX396" s="75"/>
      <c r="AY396" s="75"/>
      <c r="AZ396" s="75"/>
      <c r="BA396" s="75"/>
      <c r="BB396" s="75"/>
      <c r="BC396" s="75"/>
      <c r="BD396" s="75"/>
      <c r="BE396" s="75"/>
      <c r="BF396" s="75"/>
      <c r="BG396" s="75"/>
      <c r="BH396" s="75"/>
      <c r="BI396" s="75"/>
      <c r="BJ396" s="75"/>
      <c r="BK396" s="75"/>
      <c r="BM396" s="74"/>
      <c r="BN396" s="75"/>
      <c r="BO396" s="75"/>
      <c r="BP396" s="75"/>
      <c r="BQ396" s="75"/>
      <c r="BR396" s="75"/>
      <c r="BS396" s="75"/>
      <c r="BT396" s="75"/>
      <c r="BU396" s="75"/>
      <c r="BV396" s="75"/>
      <c r="BW396" s="75"/>
      <c r="BX396" s="75"/>
      <c r="BY396" s="75"/>
      <c r="BZ396" s="75"/>
      <c r="CA396" s="75"/>
      <c r="CB396" s="75"/>
      <c r="CC396" s="75"/>
      <c r="CD396" s="75"/>
      <c r="CE396" s="75"/>
      <c r="CF396" s="75"/>
    </row>
    <row r="397" spans="1:84" s="76" customFormat="1" ht="21" hidden="1" x14ac:dyDescent="0.45">
      <c r="A397" s="36">
        <v>53083</v>
      </c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4"/>
      <c r="V397" s="36">
        <v>53083</v>
      </c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4"/>
      <c r="AQ397" s="34"/>
      <c r="AR397" s="74"/>
      <c r="AS397" s="75"/>
      <c r="AT397" s="75"/>
      <c r="AU397" s="75"/>
      <c r="AV397" s="75"/>
      <c r="AW397" s="75"/>
      <c r="AX397" s="75"/>
      <c r="AY397" s="75"/>
      <c r="AZ397" s="75"/>
      <c r="BA397" s="75"/>
      <c r="BB397" s="75"/>
      <c r="BC397" s="75"/>
      <c r="BD397" s="75"/>
      <c r="BE397" s="75"/>
      <c r="BF397" s="75"/>
      <c r="BG397" s="75"/>
      <c r="BH397" s="75"/>
      <c r="BI397" s="75"/>
      <c r="BJ397" s="75"/>
      <c r="BK397" s="75"/>
      <c r="BM397" s="74"/>
      <c r="BN397" s="75"/>
      <c r="BO397" s="75"/>
      <c r="BP397" s="75"/>
      <c r="BQ397" s="75"/>
      <c r="BR397" s="75"/>
      <c r="BS397" s="75"/>
      <c r="BT397" s="75"/>
      <c r="BU397" s="75"/>
      <c r="BV397" s="75"/>
      <c r="BW397" s="75"/>
      <c r="BX397" s="75"/>
      <c r="BY397" s="75"/>
      <c r="BZ397" s="75"/>
      <c r="CA397" s="75"/>
      <c r="CB397" s="75"/>
      <c r="CC397" s="75"/>
      <c r="CD397" s="75"/>
      <c r="CE397" s="75"/>
      <c r="CF397" s="75"/>
    </row>
    <row r="398" spans="1:84" s="76" customFormat="1" ht="21" hidden="1" x14ac:dyDescent="0.45">
      <c r="A398" s="36">
        <v>53114</v>
      </c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4"/>
      <c r="V398" s="36">
        <v>53114</v>
      </c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4"/>
      <c r="AQ398" s="34"/>
      <c r="AR398" s="74"/>
      <c r="AS398" s="75"/>
      <c r="AT398" s="75"/>
      <c r="AU398" s="75"/>
      <c r="AV398" s="75"/>
      <c r="AW398" s="75"/>
      <c r="AX398" s="75"/>
      <c r="AY398" s="75"/>
      <c r="AZ398" s="75"/>
      <c r="BA398" s="75"/>
      <c r="BB398" s="75"/>
      <c r="BC398" s="75"/>
      <c r="BD398" s="75"/>
      <c r="BE398" s="75"/>
      <c r="BF398" s="75"/>
      <c r="BG398" s="75"/>
      <c r="BH398" s="75"/>
      <c r="BI398" s="75"/>
      <c r="BJ398" s="75"/>
      <c r="BK398" s="75"/>
      <c r="BM398" s="74"/>
      <c r="BN398" s="75"/>
      <c r="BO398" s="75"/>
      <c r="BP398" s="75"/>
      <c r="BQ398" s="75"/>
      <c r="BR398" s="75"/>
      <c r="BS398" s="75"/>
      <c r="BT398" s="75"/>
      <c r="BU398" s="75"/>
      <c r="BV398" s="75"/>
      <c r="BW398" s="75"/>
      <c r="BX398" s="75"/>
      <c r="BY398" s="75"/>
      <c r="BZ398" s="75"/>
      <c r="CA398" s="75"/>
      <c r="CB398" s="75"/>
      <c r="CC398" s="75"/>
      <c r="CD398" s="75"/>
      <c r="CE398" s="75"/>
      <c r="CF398" s="75"/>
    </row>
    <row r="399" spans="1:84" s="76" customFormat="1" ht="21" hidden="1" x14ac:dyDescent="0.45">
      <c r="A399" s="36">
        <v>53144</v>
      </c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4"/>
      <c r="V399" s="36">
        <v>53144</v>
      </c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4"/>
      <c r="AQ399" s="34"/>
      <c r="AR399" s="74"/>
      <c r="AS399" s="75"/>
      <c r="AT399" s="75"/>
      <c r="AU399" s="75"/>
      <c r="AV399" s="75"/>
      <c r="AW399" s="75"/>
      <c r="AX399" s="75"/>
      <c r="AY399" s="75"/>
      <c r="AZ399" s="75"/>
      <c r="BA399" s="75"/>
      <c r="BB399" s="75"/>
      <c r="BC399" s="75"/>
      <c r="BD399" s="75"/>
      <c r="BE399" s="75"/>
      <c r="BF399" s="75"/>
      <c r="BG399" s="75"/>
      <c r="BH399" s="75"/>
      <c r="BI399" s="75"/>
      <c r="BJ399" s="75"/>
      <c r="BK399" s="75"/>
      <c r="BM399" s="74"/>
      <c r="BN399" s="75"/>
      <c r="BO399" s="75"/>
      <c r="BP399" s="75"/>
      <c r="BQ399" s="75"/>
      <c r="BR399" s="75"/>
      <c r="BS399" s="75"/>
      <c r="BT399" s="75"/>
      <c r="BU399" s="75"/>
      <c r="BV399" s="75"/>
      <c r="BW399" s="75"/>
      <c r="BX399" s="75"/>
      <c r="BY399" s="75"/>
      <c r="BZ399" s="75"/>
      <c r="CA399" s="75"/>
      <c r="CB399" s="75"/>
      <c r="CC399" s="75"/>
      <c r="CD399" s="75"/>
      <c r="CE399" s="75"/>
      <c r="CF399" s="75"/>
    </row>
    <row r="400" spans="1:84" s="76" customFormat="1" ht="21" hidden="1" x14ac:dyDescent="0.45">
      <c r="A400" s="36">
        <v>53175</v>
      </c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4"/>
      <c r="V400" s="36">
        <v>53175</v>
      </c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4"/>
      <c r="AQ400" s="34"/>
      <c r="AR400" s="74"/>
      <c r="AS400" s="75"/>
      <c r="AT400" s="75"/>
      <c r="AU400" s="75"/>
      <c r="AV400" s="75"/>
      <c r="AW400" s="75"/>
      <c r="AX400" s="75"/>
      <c r="AY400" s="75"/>
      <c r="AZ400" s="75"/>
      <c r="BA400" s="75"/>
      <c r="BB400" s="75"/>
      <c r="BC400" s="75"/>
      <c r="BD400" s="75"/>
      <c r="BE400" s="75"/>
      <c r="BF400" s="75"/>
      <c r="BG400" s="75"/>
      <c r="BH400" s="75"/>
      <c r="BI400" s="75"/>
      <c r="BJ400" s="75"/>
      <c r="BK400" s="75"/>
      <c r="BM400" s="74"/>
      <c r="BN400" s="75"/>
      <c r="BO400" s="75"/>
      <c r="BP400" s="75"/>
      <c r="BQ400" s="75"/>
      <c r="BR400" s="75"/>
      <c r="BS400" s="75"/>
      <c r="BT400" s="75"/>
      <c r="BU400" s="75"/>
      <c r="BV400" s="75"/>
      <c r="BW400" s="75"/>
      <c r="BX400" s="75"/>
      <c r="BY400" s="75"/>
      <c r="BZ400" s="75"/>
      <c r="CA400" s="75"/>
      <c r="CB400" s="75"/>
      <c r="CC400" s="75"/>
      <c r="CD400" s="75"/>
      <c r="CE400" s="75"/>
      <c r="CF400" s="75"/>
    </row>
    <row r="401" spans="1:84" s="76" customFormat="1" ht="21" hidden="1" x14ac:dyDescent="0.45">
      <c r="A401" s="36">
        <v>53206</v>
      </c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4"/>
      <c r="V401" s="36">
        <v>53206</v>
      </c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4"/>
      <c r="AQ401" s="34"/>
      <c r="AR401" s="74"/>
      <c r="AS401" s="75"/>
      <c r="AT401" s="75"/>
      <c r="AU401" s="75"/>
      <c r="AV401" s="75"/>
      <c r="AW401" s="75"/>
      <c r="AX401" s="75"/>
      <c r="AY401" s="75"/>
      <c r="AZ401" s="75"/>
      <c r="BA401" s="75"/>
      <c r="BB401" s="75"/>
      <c r="BC401" s="75"/>
      <c r="BD401" s="75"/>
      <c r="BE401" s="75"/>
      <c r="BF401" s="75"/>
      <c r="BG401" s="75"/>
      <c r="BH401" s="75"/>
      <c r="BI401" s="75"/>
      <c r="BJ401" s="75"/>
      <c r="BK401" s="75"/>
      <c r="BM401" s="74"/>
      <c r="BN401" s="75"/>
      <c r="BO401" s="75"/>
      <c r="BP401" s="75"/>
      <c r="BQ401" s="75"/>
      <c r="BR401" s="75"/>
      <c r="BS401" s="75"/>
      <c r="BT401" s="75"/>
      <c r="BU401" s="75"/>
      <c r="BV401" s="75"/>
      <c r="BW401" s="75"/>
      <c r="BX401" s="75"/>
      <c r="BY401" s="75"/>
      <c r="BZ401" s="75"/>
      <c r="CA401" s="75"/>
      <c r="CB401" s="75"/>
      <c r="CC401" s="75"/>
      <c r="CD401" s="75"/>
      <c r="CE401" s="75"/>
      <c r="CF401" s="75"/>
    </row>
    <row r="402" spans="1:84" s="76" customFormat="1" ht="21" hidden="1" x14ac:dyDescent="0.45">
      <c r="A402" s="36">
        <v>53236</v>
      </c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4"/>
      <c r="V402" s="36">
        <v>53236</v>
      </c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4"/>
      <c r="AQ402" s="34"/>
      <c r="AR402" s="74"/>
      <c r="AS402" s="75"/>
      <c r="AT402" s="75"/>
      <c r="AU402" s="75"/>
      <c r="AV402" s="75"/>
      <c r="AW402" s="75"/>
      <c r="AX402" s="75"/>
      <c r="AY402" s="75"/>
      <c r="AZ402" s="75"/>
      <c r="BA402" s="75"/>
      <c r="BB402" s="75"/>
      <c r="BC402" s="75"/>
      <c r="BD402" s="75"/>
      <c r="BE402" s="75"/>
      <c r="BF402" s="75"/>
      <c r="BG402" s="75"/>
      <c r="BH402" s="75"/>
      <c r="BI402" s="75"/>
      <c r="BJ402" s="75"/>
      <c r="BK402" s="75"/>
      <c r="BM402" s="74"/>
      <c r="BN402" s="75"/>
      <c r="BO402" s="75"/>
      <c r="BP402" s="75"/>
      <c r="BQ402" s="75"/>
      <c r="BR402" s="75"/>
      <c r="BS402" s="75"/>
      <c r="BT402" s="75"/>
      <c r="BU402" s="75"/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</row>
    <row r="403" spans="1:84" s="76" customFormat="1" ht="21" hidden="1" x14ac:dyDescent="0.45">
      <c r="A403" s="36">
        <v>53267</v>
      </c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4"/>
      <c r="V403" s="36">
        <v>53267</v>
      </c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4"/>
      <c r="AQ403" s="34"/>
      <c r="AR403" s="74"/>
      <c r="AS403" s="75"/>
      <c r="AT403" s="75"/>
      <c r="AU403" s="75"/>
      <c r="AV403" s="75"/>
      <c r="AW403" s="75"/>
      <c r="AX403" s="75"/>
      <c r="AY403" s="75"/>
      <c r="AZ403" s="75"/>
      <c r="BA403" s="75"/>
      <c r="BB403" s="75"/>
      <c r="BC403" s="75"/>
      <c r="BD403" s="75"/>
      <c r="BE403" s="75"/>
      <c r="BF403" s="75"/>
      <c r="BG403" s="75"/>
      <c r="BH403" s="75"/>
      <c r="BI403" s="75"/>
      <c r="BJ403" s="75"/>
      <c r="BK403" s="75"/>
      <c r="BM403" s="74"/>
      <c r="BN403" s="75"/>
      <c r="BO403" s="75"/>
      <c r="BP403" s="75"/>
      <c r="BQ403" s="75"/>
      <c r="BR403" s="75"/>
      <c r="BS403" s="75"/>
      <c r="BT403" s="75"/>
      <c r="BU403" s="75"/>
      <c r="BV403" s="75"/>
      <c r="BW403" s="75"/>
      <c r="BX403" s="75"/>
      <c r="BY403" s="75"/>
      <c r="BZ403" s="75"/>
      <c r="CA403" s="75"/>
      <c r="CB403" s="75"/>
      <c r="CC403" s="75"/>
      <c r="CD403" s="75"/>
      <c r="CE403" s="75"/>
      <c r="CF403" s="75"/>
    </row>
    <row r="404" spans="1:84" s="76" customFormat="1" ht="21" hidden="1" x14ac:dyDescent="0.45">
      <c r="A404" s="38">
        <v>53297</v>
      </c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4"/>
      <c r="V404" s="38">
        <v>53297</v>
      </c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4"/>
      <c r="AQ404" s="34"/>
      <c r="AR404" s="74"/>
      <c r="AS404" s="75"/>
      <c r="AT404" s="75"/>
      <c r="AU404" s="75"/>
      <c r="AV404" s="75"/>
      <c r="AW404" s="75"/>
      <c r="AX404" s="75"/>
      <c r="AY404" s="75"/>
      <c r="AZ404" s="75"/>
      <c r="BA404" s="75"/>
      <c r="BB404" s="75"/>
      <c r="BC404" s="75"/>
      <c r="BD404" s="75"/>
      <c r="BE404" s="75"/>
      <c r="BF404" s="75"/>
      <c r="BG404" s="75"/>
      <c r="BH404" s="75"/>
      <c r="BI404" s="75"/>
      <c r="BJ404" s="75"/>
      <c r="BK404" s="75"/>
      <c r="BM404" s="74"/>
      <c r="BN404" s="75"/>
      <c r="BO404" s="75"/>
      <c r="BP404" s="75"/>
      <c r="BQ404" s="75"/>
      <c r="BR404" s="75"/>
      <c r="BS404" s="75"/>
      <c r="BT404" s="75"/>
      <c r="BU404" s="75"/>
      <c r="BV404" s="75"/>
      <c r="BW404" s="75"/>
      <c r="BX404" s="75"/>
      <c r="BY404" s="75"/>
      <c r="BZ404" s="75"/>
      <c r="CA404" s="75"/>
      <c r="CB404" s="75"/>
      <c r="CC404" s="75"/>
      <c r="CD404" s="75"/>
      <c r="CE404" s="75"/>
      <c r="CF404" s="75"/>
    </row>
    <row r="405" spans="1:84" s="76" customFormat="1" ht="21" hidden="1" x14ac:dyDescent="0.45">
      <c r="A405" s="40">
        <v>53328</v>
      </c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34"/>
      <c r="V405" s="40">
        <v>53328</v>
      </c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34"/>
      <c r="AQ405" s="34"/>
      <c r="AR405" s="74"/>
      <c r="AS405" s="75"/>
      <c r="AT405" s="75"/>
      <c r="AU405" s="75"/>
      <c r="AV405" s="75"/>
      <c r="AW405" s="75"/>
      <c r="AX405" s="75"/>
      <c r="AY405" s="75"/>
      <c r="AZ405" s="75"/>
      <c r="BA405" s="75"/>
      <c r="BB405" s="75"/>
      <c r="BC405" s="75"/>
      <c r="BD405" s="75"/>
      <c r="BE405" s="75"/>
      <c r="BF405" s="75"/>
      <c r="BG405" s="75"/>
      <c r="BH405" s="75"/>
      <c r="BI405" s="75"/>
      <c r="BJ405" s="75"/>
      <c r="BK405" s="75"/>
      <c r="BM405" s="74"/>
      <c r="BN405" s="75"/>
      <c r="BO405" s="75"/>
      <c r="BP405" s="75"/>
      <c r="BQ405" s="75"/>
      <c r="BR405" s="75"/>
      <c r="BS405" s="75"/>
      <c r="BT405" s="75"/>
      <c r="BU405" s="75"/>
      <c r="BV405" s="75"/>
      <c r="BW405" s="75"/>
      <c r="BX405" s="75"/>
      <c r="BY405" s="75"/>
      <c r="BZ405" s="75"/>
      <c r="CA405" s="75"/>
      <c r="CB405" s="75"/>
      <c r="CC405" s="75"/>
      <c r="CD405" s="75"/>
      <c r="CE405" s="75"/>
      <c r="CF405" s="75"/>
    </row>
    <row r="406" spans="1:84" s="76" customFormat="1" ht="21" hidden="1" x14ac:dyDescent="0.45">
      <c r="A406" s="42">
        <v>53359</v>
      </c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34"/>
      <c r="V406" s="42">
        <v>53359</v>
      </c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34"/>
      <c r="AQ406" s="34"/>
      <c r="AR406" s="74"/>
      <c r="AS406" s="75"/>
      <c r="AT406" s="75"/>
      <c r="AU406" s="75"/>
      <c r="AV406" s="75"/>
      <c r="AW406" s="75"/>
      <c r="AX406" s="75"/>
      <c r="AY406" s="75"/>
      <c r="AZ406" s="75"/>
      <c r="BA406" s="75"/>
      <c r="BB406" s="75"/>
      <c r="BC406" s="75"/>
      <c r="BD406" s="75"/>
      <c r="BE406" s="75"/>
      <c r="BF406" s="75"/>
      <c r="BG406" s="75"/>
      <c r="BH406" s="75"/>
      <c r="BI406" s="75"/>
      <c r="BJ406" s="75"/>
      <c r="BK406" s="75"/>
      <c r="BM406" s="74"/>
      <c r="BN406" s="75"/>
      <c r="BO406" s="75"/>
      <c r="BP406" s="75"/>
      <c r="BQ406" s="75"/>
      <c r="BR406" s="75"/>
      <c r="BS406" s="75"/>
      <c r="BT406" s="75"/>
      <c r="BU406" s="75"/>
      <c r="BV406" s="75"/>
      <c r="BW406" s="75"/>
      <c r="BX406" s="75"/>
      <c r="BY406" s="75"/>
      <c r="BZ406" s="75"/>
      <c r="CA406" s="75"/>
      <c r="CB406" s="75"/>
      <c r="CC406" s="75"/>
      <c r="CD406" s="75"/>
      <c r="CE406" s="75"/>
      <c r="CF406" s="75"/>
    </row>
    <row r="407" spans="1:84" s="76" customFormat="1" ht="21" hidden="1" x14ac:dyDescent="0.45">
      <c r="A407" s="42">
        <v>53387</v>
      </c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34"/>
      <c r="V407" s="42">
        <v>53387</v>
      </c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34"/>
      <c r="AQ407" s="34"/>
      <c r="AR407" s="74"/>
      <c r="AS407" s="75"/>
      <c r="AT407" s="75"/>
      <c r="AU407" s="75"/>
      <c r="AV407" s="75"/>
      <c r="AW407" s="75"/>
      <c r="AX407" s="75"/>
      <c r="AY407" s="75"/>
      <c r="AZ407" s="75"/>
      <c r="BA407" s="75"/>
      <c r="BB407" s="75"/>
      <c r="BC407" s="75"/>
      <c r="BD407" s="75"/>
      <c r="BE407" s="75"/>
      <c r="BF407" s="75"/>
      <c r="BG407" s="75"/>
      <c r="BH407" s="75"/>
      <c r="BI407" s="75"/>
      <c r="BJ407" s="75"/>
      <c r="BK407" s="75"/>
      <c r="BM407" s="74"/>
      <c r="BN407" s="75"/>
      <c r="BO407" s="75"/>
      <c r="BP407" s="75"/>
      <c r="BQ407" s="75"/>
      <c r="BR407" s="75"/>
      <c r="BS407" s="75"/>
      <c r="BT407" s="75"/>
      <c r="BU407" s="75"/>
      <c r="BV407" s="75"/>
      <c r="BW407" s="75"/>
      <c r="BX407" s="75"/>
      <c r="BY407" s="75"/>
      <c r="BZ407" s="75"/>
      <c r="CA407" s="75"/>
      <c r="CB407" s="75"/>
      <c r="CC407" s="75"/>
      <c r="CD407" s="75"/>
      <c r="CE407" s="75"/>
      <c r="CF407" s="75"/>
    </row>
    <row r="408" spans="1:84" s="76" customFormat="1" ht="21" hidden="1" x14ac:dyDescent="0.45">
      <c r="A408" s="42">
        <v>53418</v>
      </c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34"/>
      <c r="V408" s="42">
        <v>53418</v>
      </c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34"/>
      <c r="AQ408" s="34"/>
      <c r="AR408" s="74"/>
      <c r="AS408" s="75"/>
      <c r="AT408" s="75"/>
      <c r="AU408" s="75"/>
      <c r="AV408" s="75"/>
      <c r="AW408" s="75"/>
      <c r="AX408" s="75"/>
      <c r="AY408" s="75"/>
      <c r="AZ408" s="75"/>
      <c r="BA408" s="75"/>
      <c r="BB408" s="75"/>
      <c r="BC408" s="75"/>
      <c r="BD408" s="75"/>
      <c r="BE408" s="75"/>
      <c r="BF408" s="75"/>
      <c r="BG408" s="75"/>
      <c r="BH408" s="75"/>
      <c r="BI408" s="75"/>
      <c r="BJ408" s="75"/>
      <c r="BK408" s="75"/>
      <c r="BM408" s="74"/>
      <c r="BN408" s="75"/>
      <c r="BO408" s="75"/>
      <c r="BP408" s="75"/>
      <c r="BQ408" s="75"/>
      <c r="BR408" s="75"/>
      <c r="BS408" s="75"/>
      <c r="BT408" s="75"/>
      <c r="BU408" s="75"/>
      <c r="BV408" s="75"/>
      <c r="BW408" s="75"/>
      <c r="BX408" s="75"/>
      <c r="BY408" s="75"/>
      <c r="BZ408" s="75"/>
      <c r="CA408" s="75"/>
      <c r="CB408" s="75"/>
      <c r="CC408" s="75"/>
      <c r="CD408" s="75"/>
      <c r="CE408" s="75"/>
      <c r="CF408" s="75"/>
    </row>
    <row r="409" spans="1:84" s="76" customFormat="1" ht="21" hidden="1" x14ac:dyDescent="0.45">
      <c r="A409" s="42">
        <v>53448</v>
      </c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34"/>
      <c r="V409" s="42">
        <v>53448</v>
      </c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34"/>
      <c r="AQ409" s="34"/>
      <c r="AR409" s="74"/>
      <c r="AS409" s="75"/>
      <c r="AT409" s="75"/>
      <c r="AU409" s="75"/>
      <c r="AV409" s="75"/>
      <c r="AW409" s="75"/>
      <c r="AX409" s="75"/>
      <c r="AY409" s="75"/>
      <c r="AZ409" s="75"/>
      <c r="BA409" s="75"/>
      <c r="BB409" s="75"/>
      <c r="BC409" s="75"/>
      <c r="BD409" s="75"/>
      <c r="BE409" s="75"/>
      <c r="BF409" s="75"/>
      <c r="BG409" s="75"/>
      <c r="BH409" s="75"/>
      <c r="BI409" s="75"/>
      <c r="BJ409" s="75"/>
      <c r="BK409" s="75"/>
      <c r="BM409" s="74"/>
      <c r="BN409" s="75"/>
      <c r="BO409" s="75"/>
      <c r="BP409" s="75"/>
      <c r="BQ409" s="75"/>
      <c r="BR409" s="75"/>
      <c r="BS409" s="75"/>
      <c r="BT409" s="75"/>
      <c r="BU409" s="75"/>
      <c r="BV409" s="75"/>
      <c r="BW409" s="75"/>
      <c r="BX409" s="75"/>
      <c r="BY409" s="75"/>
      <c r="BZ409" s="75"/>
      <c r="CA409" s="75"/>
      <c r="CB409" s="75"/>
      <c r="CC409" s="75"/>
      <c r="CD409" s="75"/>
      <c r="CE409" s="75"/>
      <c r="CF409" s="75"/>
    </row>
    <row r="410" spans="1:84" s="76" customFormat="1" ht="21" hidden="1" x14ac:dyDescent="0.45">
      <c r="A410" s="42">
        <v>53479</v>
      </c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34"/>
      <c r="V410" s="42">
        <v>53479</v>
      </c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34"/>
      <c r="AQ410" s="34"/>
      <c r="AR410" s="74"/>
      <c r="AS410" s="75"/>
      <c r="AT410" s="75"/>
      <c r="AU410" s="75"/>
      <c r="AV410" s="75"/>
      <c r="AW410" s="75"/>
      <c r="AX410" s="75"/>
      <c r="AY410" s="75"/>
      <c r="AZ410" s="75"/>
      <c r="BA410" s="75"/>
      <c r="BB410" s="75"/>
      <c r="BC410" s="75"/>
      <c r="BD410" s="75"/>
      <c r="BE410" s="75"/>
      <c r="BF410" s="75"/>
      <c r="BG410" s="75"/>
      <c r="BH410" s="75"/>
      <c r="BI410" s="75"/>
      <c r="BJ410" s="75"/>
      <c r="BK410" s="75"/>
      <c r="BM410" s="74"/>
      <c r="BN410" s="75"/>
      <c r="BO410" s="75"/>
      <c r="BP410" s="75"/>
      <c r="BQ410" s="75"/>
      <c r="BR410" s="75"/>
      <c r="BS410" s="75"/>
      <c r="BT410" s="75"/>
      <c r="BU410" s="75"/>
      <c r="BV410" s="75"/>
      <c r="BW410" s="75"/>
      <c r="BX410" s="75"/>
      <c r="BY410" s="75"/>
      <c r="BZ410" s="75"/>
      <c r="CA410" s="75"/>
      <c r="CB410" s="75"/>
      <c r="CC410" s="75"/>
      <c r="CD410" s="75"/>
      <c r="CE410" s="75"/>
      <c r="CF410" s="75"/>
    </row>
    <row r="411" spans="1:84" s="76" customFormat="1" ht="21" hidden="1" x14ac:dyDescent="0.45">
      <c r="A411" s="42">
        <v>53509</v>
      </c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34"/>
      <c r="V411" s="42">
        <v>53509</v>
      </c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34"/>
      <c r="AQ411" s="34"/>
      <c r="AR411" s="74"/>
      <c r="AS411" s="75"/>
      <c r="AT411" s="75"/>
      <c r="AU411" s="75"/>
      <c r="AV411" s="75"/>
      <c r="AW411" s="75"/>
      <c r="AX411" s="75"/>
      <c r="AY411" s="75"/>
      <c r="AZ411" s="75"/>
      <c r="BA411" s="75"/>
      <c r="BB411" s="75"/>
      <c r="BC411" s="75"/>
      <c r="BD411" s="75"/>
      <c r="BE411" s="75"/>
      <c r="BF411" s="75"/>
      <c r="BG411" s="75"/>
      <c r="BH411" s="75"/>
      <c r="BI411" s="75"/>
      <c r="BJ411" s="75"/>
      <c r="BK411" s="75"/>
      <c r="BM411" s="74"/>
      <c r="BN411" s="75"/>
      <c r="BO411" s="75"/>
      <c r="BP411" s="75"/>
      <c r="BQ411" s="75"/>
      <c r="BR411" s="75"/>
      <c r="BS411" s="75"/>
      <c r="BT411" s="75"/>
      <c r="BU411" s="75"/>
      <c r="BV411" s="75"/>
      <c r="BW411" s="75"/>
      <c r="BX411" s="75"/>
      <c r="BY411" s="75"/>
      <c r="BZ411" s="75"/>
      <c r="CA411" s="75"/>
      <c r="CB411" s="75"/>
      <c r="CC411" s="75"/>
      <c r="CD411" s="75"/>
      <c r="CE411" s="75"/>
      <c r="CF411" s="75"/>
    </row>
    <row r="412" spans="1:84" s="76" customFormat="1" ht="21" hidden="1" x14ac:dyDescent="0.45">
      <c r="A412" s="42">
        <v>53540</v>
      </c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34"/>
      <c r="V412" s="42">
        <v>53540</v>
      </c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34"/>
      <c r="AQ412" s="34"/>
      <c r="AR412" s="74"/>
      <c r="AS412" s="75"/>
      <c r="AT412" s="75"/>
      <c r="AU412" s="75"/>
      <c r="AV412" s="75"/>
      <c r="AW412" s="75"/>
      <c r="AX412" s="75"/>
      <c r="AY412" s="75"/>
      <c r="AZ412" s="75"/>
      <c r="BA412" s="75"/>
      <c r="BB412" s="75"/>
      <c r="BC412" s="75"/>
      <c r="BD412" s="75"/>
      <c r="BE412" s="75"/>
      <c r="BF412" s="75"/>
      <c r="BG412" s="75"/>
      <c r="BH412" s="75"/>
      <c r="BI412" s="75"/>
      <c r="BJ412" s="75"/>
      <c r="BK412" s="75"/>
      <c r="BM412" s="74"/>
      <c r="BN412" s="75"/>
      <c r="BO412" s="75"/>
      <c r="BP412" s="75"/>
      <c r="BQ412" s="75"/>
      <c r="BR412" s="75"/>
      <c r="BS412" s="75"/>
      <c r="BT412" s="75"/>
      <c r="BU412" s="75"/>
      <c r="BV412" s="75"/>
      <c r="BW412" s="75"/>
      <c r="BX412" s="75"/>
      <c r="BY412" s="75"/>
      <c r="BZ412" s="75"/>
      <c r="CA412" s="75"/>
      <c r="CB412" s="75"/>
      <c r="CC412" s="75"/>
      <c r="CD412" s="75"/>
      <c r="CE412" s="75"/>
      <c r="CF412" s="75"/>
    </row>
    <row r="413" spans="1:84" s="76" customFormat="1" ht="21" hidden="1" x14ac:dyDescent="0.45">
      <c r="A413" s="42">
        <v>53571</v>
      </c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34"/>
      <c r="V413" s="42">
        <v>53571</v>
      </c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34"/>
      <c r="AQ413" s="34"/>
      <c r="AR413" s="74"/>
      <c r="AS413" s="75"/>
      <c r="AT413" s="75"/>
      <c r="AU413" s="75"/>
      <c r="AV413" s="75"/>
      <c r="AW413" s="75"/>
      <c r="AX413" s="75"/>
      <c r="AY413" s="75"/>
      <c r="AZ413" s="75"/>
      <c r="BA413" s="75"/>
      <c r="BB413" s="75"/>
      <c r="BC413" s="75"/>
      <c r="BD413" s="75"/>
      <c r="BE413" s="75"/>
      <c r="BF413" s="75"/>
      <c r="BG413" s="75"/>
      <c r="BH413" s="75"/>
      <c r="BI413" s="75"/>
      <c r="BJ413" s="75"/>
      <c r="BK413" s="75"/>
      <c r="BM413" s="74"/>
      <c r="BN413" s="75"/>
      <c r="BO413" s="75"/>
      <c r="BP413" s="75"/>
      <c r="BQ413" s="75"/>
      <c r="BR413" s="75"/>
      <c r="BS413" s="75"/>
      <c r="BT413" s="75"/>
      <c r="BU413" s="75"/>
      <c r="BV413" s="75"/>
      <c r="BW413" s="75"/>
      <c r="BX413" s="75"/>
      <c r="BY413" s="75"/>
      <c r="BZ413" s="75"/>
      <c r="CA413" s="75"/>
      <c r="CB413" s="75"/>
      <c r="CC413" s="75"/>
      <c r="CD413" s="75"/>
      <c r="CE413" s="75"/>
      <c r="CF413" s="75"/>
    </row>
    <row r="414" spans="1:84" s="76" customFormat="1" ht="21" hidden="1" x14ac:dyDescent="0.45">
      <c r="A414" s="42">
        <v>53601</v>
      </c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34"/>
      <c r="V414" s="42">
        <v>53601</v>
      </c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34"/>
      <c r="AQ414" s="34"/>
      <c r="AR414" s="74"/>
      <c r="AS414" s="75"/>
      <c r="AT414" s="75"/>
      <c r="AU414" s="75"/>
      <c r="AV414" s="75"/>
      <c r="AW414" s="75"/>
      <c r="AX414" s="75"/>
      <c r="AY414" s="75"/>
      <c r="AZ414" s="75"/>
      <c r="BA414" s="75"/>
      <c r="BB414" s="75"/>
      <c r="BC414" s="75"/>
      <c r="BD414" s="75"/>
      <c r="BE414" s="75"/>
      <c r="BF414" s="75"/>
      <c r="BG414" s="75"/>
      <c r="BH414" s="75"/>
      <c r="BI414" s="75"/>
      <c r="BJ414" s="75"/>
      <c r="BK414" s="75"/>
      <c r="BM414" s="74"/>
      <c r="BN414" s="75"/>
      <c r="BO414" s="75"/>
      <c r="BP414" s="75"/>
      <c r="BQ414" s="75"/>
      <c r="BR414" s="75"/>
      <c r="BS414" s="75"/>
      <c r="BT414" s="75"/>
      <c r="BU414" s="75"/>
      <c r="BV414" s="75"/>
      <c r="BW414" s="75"/>
      <c r="BX414" s="75"/>
      <c r="BY414" s="75"/>
      <c r="BZ414" s="75"/>
      <c r="CA414" s="75"/>
      <c r="CB414" s="75"/>
      <c r="CC414" s="75"/>
      <c r="CD414" s="75"/>
      <c r="CE414" s="75"/>
      <c r="CF414" s="75"/>
    </row>
    <row r="415" spans="1:84" s="76" customFormat="1" ht="21" hidden="1" x14ac:dyDescent="0.45">
      <c r="A415" s="42">
        <v>53632</v>
      </c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34"/>
      <c r="V415" s="42">
        <v>53632</v>
      </c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34"/>
      <c r="AQ415" s="34"/>
      <c r="AR415" s="74"/>
      <c r="AS415" s="75"/>
      <c r="AT415" s="75"/>
      <c r="AU415" s="75"/>
      <c r="AV415" s="75"/>
      <c r="AW415" s="75"/>
      <c r="AX415" s="75"/>
      <c r="AY415" s="75"/>
      <c r="AZ415" s="75"/>
      <c r="BA415" s="75"/>
      <c r="BB415" s="75"/>
      <c r="BC415" s="75"/>
      <c r="BD415" s="75"/>
      <c r="BE415" s="75"/>
      <c r="BF415" s="75"/>
      <c r="BG415" s="75"/>
      <c r="BH415" s="75"/>
      <c r="BI415" s="75"/>
      <c r="BJ415" s="75"/>
      <c r="BK415" s="75"/>
      <c r="BM415" s="74"/>
      <c r="BN415" s="75"/>
      <c r="BO415" s="75"/>
      <c r="BP415" s="75"/>
      <c r="BQ415" s="75"/>
      <c r="BR415" s="75"/>
      <c r="BS415" s="75"/>
      <c r="BT415" s="75"/>
      <c r="BU415" s="75"/>
      <c r="BV415" s="75"/>
      <c r="BW415" s="75"/>
      <c r="BX415" s="75"/>
      <c r="BY415" s="75"/>
      <c r="BZ415" s="75"/>
      <c r="CA415" s="75"/>
      <c r="CB415" s="75"/>
      <c r="CC415" s="75"/>
      <c r="CD415" s="75"/>
      <c r="CE415" s="75"/>
      <c r="CF415" s="75"/>
    </row>
    <row r="416" spans="1:84" s="76" customFormat="1" ht="21" hidden="1" x14ac:dyDescent="0.45">
      <c r="A416" s="44">
        <v>53662</v>
      </c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34"/>
      <c r="V416" s="44">
        <v>53662</v>
      </c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34"/>
      <c r="AQ416" s="34"/>
      <c r="AR416" s="74"/>
      <c r="AS416" s="75"/>
      <c r="AT416" s="75"/>
      <c r="AU416" s="75"/>
      <c r="AV416" s="75"/>
      <c r="AW416" s="75"/>
      <c r="AX416" s="75"/>
      <c r="AY416" s="75"/>
      <c r="AZ416" s="75"/>
      <c r="BA416" s="75"/>
      <c r="BB416" s="75"/>
      <c r="BC416" s="75"/>
      <c r="BD416" s="75"/>
      <c r="BE416" s="75"/>
      <c r="BF416" s="75"/>
      <c r="BG416" s="75"/>
      <c r="BH416" s="75"/>
      <c r="BI416" s="75"/>
      <c r="BJ416" s="75"/>
      <c r="BK416" s="75"/>
      <c r="BM416" s="74"/>
      <c r="BN416" s="75"/>
      <c r="BO416" s="75"/>
      <c r="BP416" s="75"/>
      <c r="BQ416" s="75"/>
      <c r="BR416" s="75"/>
      <c r="BS416" s="75"/>
      <c r="BT416" s="75"/>
      <c r="BU416" s="75"/>
      <c r="BV416" s="75"/>
      <c r="BW416" s="75"/>
      <c r="BX416" s="75"/>
      <c r="BY416" s="75"/>
      <c r="BZ416" s="75"/>
      <c r="CA416" s="75"/>
      <c r="CB416" s="75"/>
      <c r="CC416" s="75"/>
      <c r="CD416" s="75"/>
      <c r="CE416" s="75"/>
      <c r="CF416" s="75"/>
    </row>
    <row r="417" spans="1:84" s="76" customFormat="1" ht="21" hidden="1" x14ac:dyDescent="0.45">
      <c r="A417" s="46">
        <v>53693</v>
      </c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34"/>
      <c r="V417" s="46">
        <v>53693</v>
      </c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34"/>
      <c r="AQ417" s="34"/>
      <c r="AR417" s="74"/>
      <c r="AS417" s="75"/>
      <c r="AT417" s="75"/>
      <c r="AU417" s="75"/>
      <c r="AV417" s="75"/>
      <c r="AW417" s="75"/>
      <c r="AX417" s="75"/>
      <c r="AY417" s="75"/>
      <c r="AZ417" s="75"/>
      <c r="BA417" s="75"/>
      <c r="BB417" s="75"/>
      <c r="BC417" s="75"/>
      <c r="BD417" s="75"/>
      <c r="BE417" s="75"/>
      <c r="BF417" s="75"/>
      <c r="BG417" s="75"/>
      <c r="BH417" s="75"/>
      <c r="BI417" s="75"/>
      <c r="BJ417" s="75"/>
      <c r="BK417" s="75"/>
      <c r="BM417" s="74"/>
      <c r="BN417" s="75"/>
      <c r="BO417" s="75"/>
      <c r="BP417" s="75"/>
      <c r="BQ417" s="75"/>
      <c r="BR417" s="75"/>
      <c r="BS417" s="75"/>
      <c r="BT417" s="75"/>
      <c r="BU417" s="75"/>
      <c r="BV417" s="75"/>
      <c r="BW417" s="75"/>
      <c r="BX417" s="75"/>
      <c r="BY417" s="75"/>
      <c r="BZ417" s="75"/>
      <c r="CA417" s="75"/>
      <c r="CB417" s="75"/>
      <c r="CC417" s="75"/>
      <c r="CD417" s="75"/>
      <c r="CE417" s="75"/>
      <c r="CF417" s="75"/>
    </row>
    <row r="418" spans="1:84" s="76" customFormat="1" ht="21" hidden="1" x14ac:dyDescent="0.45">
      <c r="A418" s="36">
        <v>53724</v>
      </c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4"/>
      <c r="V418" s="36">
        <v>53724</v>
      </c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4"/>
      <c r="AQ418" s="34"/>
      <c r="AR418" s="74"/>
      <c r="AS418" s="75"/>
      <c r="AT418" s="75"/>
      <c r="AU418" s="75"/>
      <c r="AV418" s="75"/>
      <c r="AW418" s="75"/>
      <c r="AX418" s="75"/>
      <c r="AY418" s="75"/>
      <c r="AZ418" s="75"/>
      <c r="BA418" s="75"/>
      <c r="BB418" s="75"/>
      <c r="BC418" s="75"/>
      <c r="BD418" s="75"/>
      <c r="BE418" s="75"/>
      <c r="BF418" s="75"/>
      <c r="BG418" s="75"/>
      <c r="BH418" s="75"/>
      <c r="BI418" s="75"/>
      <c r="BJ418" s="75"/>
      <c r="BK418" s="75"/>
      <c r="BM418" s="74"/>
      <c r="BN418" s="75"/>
      <c r="BO418" s="75"/>
      <c r="BP418" s="75"/>
      <c r="BQ418" s="75"/>
      <c r="BR418" s="75"/>
      <c r="BS418" s="75"/>
      <c r="BT418" s="75"/>
      <c r="BU418" s="75"/>
      <c r="BV418" s="75"/>
      <c r="BW418" s="75"/>
      <c r="BX418" s="75"/>
      <c r="BY418" s="75"/>
      <c r="BZ418" s="75"/>
      <c r="CA418" s="75"/>
      <c r="CB418" s="75"/>
      <c r="CC418" s="75"/>
      <c r="CD418" s="75"/>
      <c r="CE418" s="75"/>
      <c r="CF418" s="75"/>
    </row>
    <row r="419" spans="1:84" s="76" customFormat="1" ht="21" hidden="1" x14ac:dyDescent="0.45">
      <c r="A419" s="36">
        <v>53752</v>
      </c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4"/>
      <c r="V419" s="36">
        <v>53752</v>
      </c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4"/>
      <c r="AQ419" s="34"/>
      <c r="AR419" s="74"/>
      <c r="AS419" s="75"/>
      <c r="AT419" s="75"/>
      <c r="AU419" s="75"/>
      <c r="AV419" s="75"/>
      <c r="AW419" s="75"/>
      <c r="AX419" s="75"/>
      <c r="AY419" s="75"/>
      <c r="AZ419" s="75"/>
      <c r="BA419" s="75"/>
      <c r="BB419" s="75"/>
      <c r="BC419" s="75"/>
      <c r="BD419" s="75"/>
      <c r="BE419" s="75"/>
      <c r="BF419" s="75"/>
      <c r="BG419" s="75"/>
      <c r="BH419" s="75"/>
      <c r="BI419" s="75"/>
      <c r="BJ419" s="75"/>
      <c r="BK419" s="75"/>
      <c r="BM419" s="74"/>
      <c r="BN419" s="75"/>
      <c r="BO419" s="75"/>
      <c r="BP419" s="75"/>
      <c r="BQ419" s="75"/>
      <c r="BR419" s="75"/>
      <c r="BS419" s="75"/>
      <c r="BT419" s="75"/>
      <c r="BU419" s="75"/>
      <c r="BV419" s="75"/>
      <c r="BW419" s="75"/>
      <c r="BX419" s="75"/>
      <c r="BY419" s="75"/>
      <c r="BZ419" s="75"/>
      <c r="CA419" s="75"/>
      <c r="CB419" s="75"/>
      <c r="CC419" s="75"/>
      <c r="CD419" s="75"/>
      <c r="CE419" s="75"/>
      <c r="CF419" s="75"/>
    </row>
    <row r="420" spans="1:84" s="76" customFormat="1" ht="21" hidden="1" x14ac:dyDescent="0.45">
      <c r="A420" s="36">
        <v>53783</v>
      </c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4"/>
      <c r="V420" s="36">
        <v>53783</v>
      </c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4"/>
      <c r="AQ420" s="34"/>
      <c r="AR420" s="74"/>
      <c r="AS420" s="75"/>
      <c r="AT420" s="75"/>
      <c r="AU420" s="75"/>
      <c r="AV420" s="75"/>
      <c r="AW420" s="75"/>
      <c r="AX420" s="75"/>
      <c r="AY420" s="75"/>
      <c r="AZ420" s="75"/>
      <c r="BA420" s="75"/>
      <c r="BB420" s="75"/>
      <c r="BC420" s="75"/>
      <c r="BD420" s="75"/>
      <c r="BE420" s="75"/>
      <c r="BF420" s="75"/>
      <c r="BG420" s="75"/>
      <c r="BH420" s="75"/>
      <c r="BI420" s="75"/>
      <c r="BJ420" s="75"/>
      <c r="BK420" s="75"/>
      <c r="BM420" s="74"/>
      <c r="BN420" s="75"/>
      <c r="BO420" s="75"/>
      <c r="BP420" s="75"/>
      <c r="BQ420" s="75"/>
      <c r="BR420" s="75"/>
      <c r="BS420" s="75"/>
      <c r="BT420" s="75"/>
      <c r="BU420" s="75"/>
      <c r="BV420" s="75"/>
      <c r="BW420" s="75"/>
      <c r="BX420" s="75"/>
      <c r="BY420" s="75"/>
      <c r="BZ420" s="75"/>
      <c r="CA420" s="75"/>
      <c r="CB420" s="75"/>
      <c r="CC420" s="75"/>
      <c r="CD420" s="75"/>
      <c r="CE420" s="75"/>
      <c r="CF420" s="75"/>
    </row>
    <row r="421" spans="1:84" s="76" customFormat="1" ht="21" hidden="1" x14ac:dyDescent="0.45">
      <c r="A421" s="36">
        <v>53813</v>
      </c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4"/>
      <c r="V421" s="36">
        <v>53813</v>
      </c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4"/>
      <c r="AQ421" s="34"/>
      <c r="AR421" s="74"/>
      <c r="AS421" s="75"/>
      <c r="AT421" s="75"/>
      <c r="AU421" s="75"/>
      <c r="AV421" s="75"/>
      <c r="AW421" s="75"/>
      <c r="AX421" s="75"/>
      <c r="AY421" s="75"/>
      <c r="AZ421" s="75"/>
      <c r="BA421" s="75"/>
      <c r="BB421" s="75"/>
      <c r="BC421" s="75"/>
      <c r="BD421" s="75"/>
      <c r="BE421" s="75"/>
      <c r="BF421" s="75"/>
      <c r="BG421" s="75"/>
      <c r="BH421" s="75"/>
      <c r="BI421" s="75"/>
      <c r="BJ421" s="75"/>
      <c r="BK421" s="75"/>
      <c r="BM421" s="74"/>
      <c r="BN421" s="75"/>
      <c r="BO421" s="75"/>
      <c r="BP421" s="75"/>
      <c r="BQ421" s="75"/>
      <c r="BR421" s="75"/>
      <c r="BS421" s="75"/>
      <c r="BT421" s="75"/>
      <c r="BU421" s="75"/>
      <c r="BV421" s="75"/>
      <c r="BW421" s="75"/>
      <c r="BX421" s="75"/>
      <c r="BY421" s="75"/>
      <c r="BZ421" s="75"/>
      <c r="CA421" s="75"/>
      <c r="CB421" s="75"/>
      <c r="CC421" s="75"/>
      <c r="CD421" s="75"/>
      <c r="CE421" s="75"/>
      <c r="CF421" s="75"/>
    </row>
    <row r="422" spans="1:84" s="76" customFormat="1" ht="21" hidden="1" x14ac:dyDescent="0.45">
      <c r="A422" s="36">
        <v>53844</v>
      </c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4"/>
      <c r="V422" s="36">
        <v>53844</v>
      </c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4"/>
      <c r="AQ422" s="34"/>
      <c r="AR422" s="74"/>
      <c r="AS422" s="75"/>
      <c r="AT422" s="75"/>
      <c r="AU422" s="75"/>
      <c r="AV422" s="75"/>
      <c r="AW422" s="75"/>
      <c r="AX422" s="75"/>
      <c r="AY422" s="75"/>
      <c r="AZ422" s="75"/>
      <c r="BA422" s="75"/>
      <c r="BB422" s="75"/>
      <c r="BC422" s="75"/>
      <c r="BD422" s="75"/>
      <c r="BE422" s="75"/>
      <c r="BF422" s="75"/>
      <c r="BG422" s="75"/>
      <c r="BH422" s="75"/>
      <c r="BI422" s="75"/>
      <c r="BJ422" s="75"/>
      <c r="BK422" s="75"/>
      <c r="BM422" s="74"/>
      <c r="BN422" s="75"/>
      <c r="BO422" s="75"/>
      <c r="BP422" s="75"/>
      <c r="BQ422" s="75"/>
      <c r="BR422" s="75"/>
      <c r="BS422" s="75"/>
      <c r="BT422" s="75"/>
      <c r="BU422" s="75"/>
      <c r="BV422" s="75"/>
      <c r="BW422" s="75"/>
      <c r="BX422" s="75"/>
      <c r="BY422" s="75"/>
      <c r="BZ422" s="75"/>
      <c r="CA422" s="75"/>
      <c r="CB422" s="75"/>
      <c r="CC422" s="75"/>
      <c r="CD422" s="75"/>
      <c r="CE422" s="75"/>
      <c r="CF422" s="75"/>
    </row>
    <row r="423" spans="1:84" s="76" customFormat="1" ht="21" hidden="1" x14ac:dyDescent="0.45">
      <c r="A423" s="36">
        <v>53874</v>
      </c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4"/>
      <c r="V423" s="36">
        <v>53874</v>
      </c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4"/>
      <c r="AQ423" s="34"/>
      <c r="AR423" s="74"/>
      <c r="AS423" s="75"/>
      <c r="AT423" s="75"/>
      <c r="AU423" s="75"/>
      <c r="AV423" s="75"/>
      <c r="AW423" s="75"/>
      <c r="AX423" s="75"/>
      <c r="AY423" s="75"/>
      <c r="AZ423" s="75"/>
      <c r="BA423" s="75"/>
      <c r="BB423" s="75"/>
      <c r="BC423" s="75"/>
      <c r="BD423" s="75"/>
      <c r="BE423" s="75"/>
      <c r="BF423" s="75"/>
      <c r="BG423" s="75"/>
      <c r="BH423" s="75"/>
      <c r="BI423" s="75"/>
      <c r="BJ423" s="75"/>
      <c r="BK423" s="75"/>
      <c r="BM423" s="74"/>
      <c r="BN423" s="75"/>
      <c r="BO423" s="75"/>
      <c r="BP423" s="75"/>
      <c r="BQ423" s="75"/>
      <c r="BR423" s="75"/>
      <c r="BS423" s="75"/>
      <c r="BT423" s="75"/>
      <c r="BU423" s="75"/>
      <c r="BV423" s="75"/>
      <c r="BW423" s="75"/>
      <c r="BX423" s="75"/>
      <c r="BY423" s="75"/>
      <c r="BZ423" s="75"/>
      <c r="CA423" s="75"/>
      <c r="CB423" s="75"/>
      <c r="CC423" s="75"/>
      <c r="CD423" s="75"/>
      <c r="CE423" s="75"/>
      <c r="CF423" s="75"/>
    </row>
    <row r="424" spans="1:84" s="76" customFormat="1" ht="21" hidden="1" x14ac:dyDescent="0.45">
      <c r="A424" s="36">
        <v>53905</v>
      </c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4"/>
      <c r="V424" s="36">
        <v>53905</v>
      </c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4"/>
      <c r="AQ424" s="34"/>
      <c r="AR424" s="74"/>
      <c r="AS424" s="75"/>
      <c r="AT424" s="75"/>
      <c r="AU424" s="75"/>
      <c r="AV424" s="75"/>
      <c r="AW424" s="75"/>
      <c r="AX424" s="75"/>
      <c r="AY424" s="75"/>
      <c r="AZ424" s="75"/>
      <c r="BA424" s="75"/>
      <c r="BB424" s="75"/>
      <c r="BC424" s="75"/>
      <c r="BD424" s="75"/>
      <c r="BE424" s="75"/>
      <c r="BF424" s="75"/>
      <c r="BG424" s="75"/>
      <c r="BH424" s="75"/>
      <c r="BI424" s="75"/>
      <c r="BJ424" s="75"/>
      <c r="BK424" s="75"/>
      <c r="BM424" s="74"/>
      <c r="BN424" s="75"/>
      <c r="BO424" s="75"/>
      <c r="BP424" s="75"/>
      <c r="BQ424" s="75"/>
      <c r="BR424" s="75"/>
      <c r="BS424" s="75"/>
      <c r="BT424" s="75"/>
      <c r="BU424" s="75"/>
      <c r="BV424" s="75"/>
      <c r="BW424" s="75"/>
      <c r="BX424" s="75"/>
      <c r="BY424" s="75"/>
      <c r="BZ424" s="75"/>
      <c r="CA424" s="75"/>
      <c r="CB424" s="75"/>
      <c r="CC424" s="75"/>
      <c r="CD424" s="75"/>
      <c r="CE424" s="75"/>
      <c r="CF424" s="75"/>
    </row>
    <row r="425" spans="1:84" s="76" customFormat="1" ht="21" hidden="1" x14ac:dyDescent="0.45">
      <c r="A425" s="36">
        <v>53936</v>
      </c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4"/>
      <c r="V425" s="36">
        <v>53936</v>
      </c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4"/>
      <c r="AQ425" s="34"/>
      <c r="AR425" s="74"/>
      <c r="AS425" s="75"/>
      <c r="AT425" s="75"/>
      <c r="AU425" s="75"/>
      <c r="AV425" s="75"/>
      <c r="AW425" s="75"/>
      <c r="AX425" s="75"/>
      <c r="AY425" s="75"/>
      <c r="AZ425" s="75"/>
      <c r="BA425" s="75"/>
      <c r="BB425" s="75"/>
      <c r="BC425" s="75"/>
      <c r="BD425" s="75"/>
      <c r="BE425" s="75"/>
      <c r="BF425" s="75"/>
      <c r="BG425" s="75"/>
      <c r="BH425" s="75"/>
      <c r="BI425" s="75"/>
      <c r="BJ425" s="75"/>
      <c r="BK425" s="75"/>
      <c r="BM425" s="74"/>
      <c r="BN425" s="75"/>
      <c r="BO425" s="75"/>
      <c r="BP425" s="75"/>
      <c r="BQ425" s="75"/>
      <c r="BR425" s="75"/>
      <c r="BS425" s="75"/>
      <c r="BT425" s="75"/>
      <c r="BU425" s="75"/>
      <c r="BV425" s="75"/>
      <c r="BW425" s="75"/>
      <c r="BX425" s="75"/>
      <c r="BY425" s="75"/>
      <c r="BZ425" s="75"/>
      <c r="CA425" s="75"/>
      <c r="CB425" s="75"/>
      <c r="CC425" s="75"/>
      <c r="CD425" s="75"/>
      <c r="CE425" s="75"/>
      <c r="CF425" s="75"/>
    </row>
    <row r="426" spans="1:84" s="76" customFormat="1" ht="21" hidden="1" x14ac:dyDescent="0.45">
      <c r="A426" s="36">
        <v>53966</v>
      </c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4"/>
      <c r="V426" s="36">
        <v>53966</v>
      </c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4"/>
      <c r="AQ426" s="34"/>
      <c r="AR426" s="74"/>
      <c r="AS426" s="75"/>
      <c r="AT426" s="75"/>
      <c r="AU426" s="75"/>
      <c r="AV426" s="75"/>
      <c r="AW426" s="75"/>
      <c r="AX426" s="75"/>
      <c r="AY426" s="75"/>
      <c r="AZ426" s="75"/>
      <c r="BA426" s="75"/>
      <c r="BB426" s="75"/>
      <c r="BC426" s="75"/>
      <c r="BD426" s="75"/>
      <c r="BE426" s="75"/>
      <c r="BF426" s="75"/>
      <c r="BG426" s="75"/>
      <c r="BH426" s="75"/>
      <c r="BI426" s="75"/>
      <c r="BJ426" s="75"/>
      <c r="BK426" s="75"/>
      <c r="BM426" s="74"/>
      <c r="BN426" s="75"/>
      <c r="BO426" s="75"/>
      <c r="BP426" s="75"/>
      <c r="BQ426" s="75"/>
      <c r="BR426" s="75"/>
      <c r="BS426" s="75"/>
      <c r="BT426" s="75"/>
      <c r="BU426" s="75"/>
      <c r="BV426" s="75"/>
      <c r="BW426" s="75"/>
      <c r="BX426" s="75"/>
      <c r="BY426" s="75"/>
      <c r="BZ426" s="75"/>
      <c r="CA426" s="75"/>
      <c r="CB426" s="75"/>
      <c r="CC426" s="75"/>
      <c r="CD426" s="75"/>
      <c r="CE426" s="75"/>
      <c r="CF426" s="75"/>
    </row>
    <row r="427" spans="1:84" s="76" customFormat="1" ht="21" hidden="1" x14ac:dyDescent="0.45">
      <c r="A427" s="36">
        <v>53997</v>
      </c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4"/>
      <c r="V427" s="36">
        <v>53997</v>
      </c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4"/>
      <c r="AQ427" s="34"/>
      <c r="AR427" s="74"/>
      <c r="AS427" s="75"/>
      <c r="AT427" s="75"/>
      <c r="AU427" s="75"/>
      <c r="AV427" s="75"/>
      <c r="AW427" s="75"/>
      <c r="AX427" s="75"/>
      <c r="AY427" s="75"/>
      <c r="AZ427" s="75"/>
      <c r="BA427" s="75"/>
      <c r="BB427" s="75"/>
      <c r="BC427" s="75"/>
      <c r="BD427" s="75"/>
      <c r="BE427" s="75"/>
      <c r="BF427" s="75"/>
      <c r="BG427" s="75"/>
      <c r="BH427" s="75"/>
      <c r="BI427" s="75"/>
      <c r="BJ427" s="75"/>
      <c r="BK427" s="75"/>
      <c r="BM427" s="74"/>
      <c r="BN427" s="75"/>
      <c r="BO427" s="75"/>
      <c r="BP427" s="75"/>
      <c r="BQ427" s="75"/>
      <c r="BR427" s="75"/>
      <c r="BS427" s="75"/>
      <c r="BT427" s="75"/>
      <c r="BU427" s="75"/>
      <c r="BV427" s="75"/>
      <c r="BW427" s="75"/>
      <c r="BX427" s="75"/>
      <c r="BY427" s="75"/>
      <c r="BZ427" s="75"/>
      <c r="CA427" s="75"/>
      <c r="CB427" s="75"/>
      <c r="CC427" s="75"/>
      <c r="CD427" s="75"/>
      <c r="CE427" s="75"/>
      <c r="CF427" s="75"/>
    </row>
    <row r="428" spans="1:84" s="76" customFormat="1" ht="21" hidden="1" x14ac:dyDescent="0.45">
      <c r="A428" s="38">
        <v>54027</v>
      </c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4"/>
      <c r="V428" s="38">
        <v>54027</v>
      </c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4"/>
      <c r="AQ428" s="34"/>
      <c r="AR428" s="74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M428" s="74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  <c r="CF428" s="75"/>
    </row>
    <row r="429" spans="1:84" s="76" customFormat="1" ht="21" hidden="1" x14ac:dyDescent="0.45">
      <c r="A429" s="40">
        <v>54058</v>
      </c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34"/>
      <c r="V429" s="40">
        <v>54058</v>
      </c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34"/>
      <c r="AQ429" s="34"/>
      <c r="AR429" s="74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M429" s="74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  <c r="CF429" s="75"/>
    </row>
    <row r="430" spans="1:84" s="76" customFormat="1" ht="21" hidden="1" x14ac:dyDescent="0.45">
      <c r="A430" s="42">
        <v>54089</v>
      </c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34"/>
      <c r="V430" s="42">
        <v>54089</v>
      </c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34"/>
      <c r="AQ430" s="34"/>
      <c r="AR430" s="74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M430" s="74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  <c r="CF430" s="75"/>
    </row>
    <row r="431" spans="1:84" s="76" customFormat="1" ht="21" hidden="1" x14ac:dyDescent="0.45">
      <c r="A431" s="42">
        <v>54118</v>
      </c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34"/>
      <c r="V431" s="42">
        <v>54118</v>
      </c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34"/>
      <c r="AQ431" s="34"/>
      <c r="AR431" s="74"/>
      <c r="AS431" s="75"/>
      <c r="AT431" s="75"/>
      <c r="AU431" s="75"/>
      <c r="AV431" s="75"/>
      <c r="AW431" s="75"/>
      <c r="AX431" s="75"/>
      <c r="AY431" s="75"/>
      <c r="AZ431" s="75"/>
      <c r="BA431" s="75"/>
      <c r="BB431" s="75"/>
      <c r="BC431" s="75"/>
      <c r="BD431" s="75"/>
      <c r="BE431" s="75"/>
      <c r="BF431" s="75"/>
      <c r="BG431" s="75"/>
      <c r="BH431" s="75"/>
      <c r="BI431" s="75"/>
      <c r="BJ431" s="75"/>
      <c r="BK431" s="75"/>
      <c r="BM431" s="74"/>
      <c r="BN431" s="75"/>
      <c r="BO431" s="75"/>
      <c r="BP431" s="75"/>
      <c r="BQ431" s="75"/>
      <c r="BR431" s="75"/>
      <c r="BS431" s="75"/>
      <c r="BT431" s="75"/>
      <c r="BU431" s="75"/>
      <c r="BV431" s="75"/>
      <c r="BW431" s="75"/>
      <c r="BX431" s="75"/>
      <c r="BY431" s="75"/>
      <c r="BZ431" s="75"/>
      <c r="CA431" s="75"/>
      <c r="CB431" s="75"/>
      <c r="CC431" s="75"/>
      <c r="CD431" s="75"/>
      <c r="CE431" s="75"/>
      <c r="CF431" s="75"/>
    </row>
    <row r="432" spans="1:84" s="76" customFormat="1" ht="21" hidden="1" x14ac:dyDescent="0.45">
      <c r="A432" s="42">
        <v>54149</v>
      </c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34"/>
      <c r="V432" s="42">
        <v>54149</v>
      </c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34"/>
      <c r="AQ432" s="34"/>
      <c r="AR432" s="74"/>
      <c r="AS432" s="75"/>
      <c r="AT432" s="75"/>
      <c r="AU432" s="75"/>
      <c r="AV432" s="75"/>
      <c r="AW432" s="75"/>
      <c r="AX432" s="75"/>
      <c r="AY432" s="75"/>
      <c r="AZ432" s="75"/>
      <c r="BA432" s="75"/>
      <c r="BB432" s="75"/>
      <c r="BC432" s="75"/>
      <c r="BD432" s="75"/>
      <c r="BE432" s="75"/>
      <c r="BF432" s="75"/>
      <c r="BG432" s="75"/>
      <c r="BH432" s="75"/>
      <c r="BI432" s="75"/>
      <c r="BJ432" s="75"/>
      <c r="BK432" s="75"/>
      <c r="BM432" s="74"/>
      <c r="BN432" s="75"/>
      <c r="BO432" s="75"/>
      <c r="BP432" s="75"/>
      <c r="BQ432" s="75"/>
      <c r="BR432" s="75"/>
      <c r="BS432" s="75"/>
      <c r="BT432" s="75"/>
      <c r="BU432" s="75"/>
      <c r="BV432" s="75"/>
      <c r="BW432" s="75"/>
      <c r="BX432" s="75"/>
      <c r="BY432" s="75"/>
      <c r="BZ432" s="75"/>
      <c r="CA432" s="75"/>
      <c r="CB432" s="75"/>
      <c r="CC432" s="75"/>
      <c r="CD432" s="75"/>
      <c r="CE432" s="75"/>
      <c r="CF432" s="75"/>
    </row>
    <row r="433" spans="1:84" s="76" customFormat="1" ht="21" hidden="1" x14ac:dyDescent="0.45">
      <c r="A433" s="42">
        <v>54179</v>
      </c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34"/>
      <c r="V433" s="42">
        <v>54179</v>
      </c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34"/>
      <c r="AQ433" s="34"/>
      <c r="AR433" s="74"/>
      <c r="AS433" s="75"/>
      <c r="AT433" s="75"/>
      <c r="AU433" s="75"/>
      <c r="AV433" s="75"/>
      <c r="AW433" s="75"/>
      <c r="AX433" s="75"/>
      <c r="AY433" s="75"/>
      <c r="AZ433" s="75"/>
      <c r="BA433" s="75"/>
      <c r="BB433" s="75"/>
      <c r="BC433" s="75"/>
      <c r="BD433" s="75"/>
      <c r="BE433" s="75"/>
      <c r="BF433" s="75"/>
      <c r="BG433" s="75"/>
      <c r="BH433" s="75"/>
      <c r="BI433" s="75"/>
      <c r="BJ433" s="75"/>
      <c r="BK433" s="75"/>
      <c r="BM433" s="74"/>
      <c r="BN433" s="75"/>
      <c r="BO433" s="75"/>
      <c r="BP433" s="75"/>
      <c r="BQ433" s="75"/>
      <c r="BR433" s="75"/>
      <c r="BS433" s="75"/>
      <c r="BT433" s="75"/>
      <c r="BU433" s="75"/>
      <c r="BV433" s="75"/>
      <c r="BW433" s="75"/>
      <c r="BX433" s="75"/>
      <c r="BY433" s="75"/>
      <c r="BZ433" s="75"/>
      <c r="CA433" s="75"/>
      <c r="CB433" s="75"/>
      <c r="CC433" s="75"/>
      <c r="CD433" s="75"/>
      <c r="CE433" s="75"/>
      <c r="CF433" s="75"/>
    </row>
    <row r="434" spans="1:84" s="76" customFormat="1" ht="21" hidden="1" x14ac:dyDescent="0.45">
      <c r="A434" s="42">
        <v>54210</v>
      </c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34"/>
      <c r="V434" s="42">
        <v>54210</v>
      </c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34"/>
      <c r="AQ434" s="34"/>
      <c r="AR434" s="74"/>
      <c r="AS434" s="75"/>
      <c r="AT434" s="75"/>
      <c r="AU434" s="75"/>
      <c r="AV434" s="75"/>
      <c r="AW434" s="75"/>
      <c r="AX434" s="75"/>
      <c r="AY434" s="75"/>
      <c r="AZ434" s="75"/>
      <c r="BA434" s="75"/>
      <c r="BB434" s="75"/>
      <c r="BC434" s="75"/>
      <c r="BD434" s="75"/>
      <c r="BE434" s="75"/>
      <c r="BF434" s="75"/>
      <c r="BG434" s="75"/>
      <c r="BH434" s="75"/>
      <c r="BI434" s="75"/>
      <c r="BJ434" s="75"/>
      <c r="BK434" s="75"/>
      <c r="BM434" s="74"/>
      <c r="BN434" s="75"/>
      <c r="BO434" s="75"/>
      <c r="BP434" s="75"/>
      <c r="BQ434" s="75"/>
      <c r="BR434" s="75"/>
      <c r="BS434" s="75"/>
      <c r="BT434" s="75"/>
      <c r="BU434" s="75"/>
      <c r="BV434" s="75"/>
      <c r="BW434" s="75"/>
      <c r="BX434" s="75"/>
      <c r="BY434" s="75"/>
      <c r="BZ434" s="75"/>
      <c r="CA434" s="75"/>
      <c r="CB434" s="75"/>
      <c r="CC434" s="75"/>
      <c r="CD434" s="75"/>
      <c r="CE434" s="75"/>
      <c r="CF434" s="75"/>
    </row>
    <row r="435" spans="1:84" s="76" customFormat="1" ht="21" hidden="1" x14ac:dyDescent="0.45">
      <c r="A435" s="42">
        <v>54240</v>
      </c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34"/>
      <c r="V435" s="42">
        <v>54240</v>
      </c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34"/>
      <c r="AQ435" s="34"/>
      <c r="AR435" s="74"/>
      <c r="AS435" s="75"/>
      <c r="AT435" s="75"/>
      <c r="AU435" s="75"/>
      <c r="AV435" s="75"/>
      <c r="AW435" s="75"/>
      <c r="AX435" s="75"/>
      <c r="AY435" s="75"/>
      <c r="AZ435" s="75"/>
      <c r="BA435" s="75"/>
      <c r="BB435" s="75"/>
      <c r="BC435" s="75"/>
      <c r="BD435" s="75"/>
      <c r="BE435" s="75"/>
      <c r="BF435" s="75"/>
      <c r="BG435" s="75"/>
      <c r="BH435" s="75"/>
      <c r="BI435" s="75"/>
      <c r="BJ435" s="75"/>
      <c r="BK435" s="75"/>
      <c r="BM435" s="74"/>
      <c r="BN435" s="75"/>
      <c r="BO435" s="75"/>
      <c r="BP435" s="75"/>
      <c r="BQ435" s="75"/>
      <c r="BR435" s="75"/>
      <c r="BS435" s="75"/>
      <c r="BT435" s="75"/>
      <c r="BU435" s="75"/>
      <c r="BV435" s="75"/>
      <c r="BW435" s="75"/>
      <c r="BX435" s="75"/>
      <c r="BY435" s="75"/>
      <c r="BZ435" s="75"/>
      <c r="CA435" s="75"/>
      <c r="CB435" s="75"/>
      <c r="CC435" s="75"/>
      <c r="CD435" s="75"/>
      <c r="CE435" s="75"/>
      <c r="CF435" s="75"/>
    </row>
    <row r="436" spans="1:84" s="76" customFormat="1" ht="21" hidden="1" x14ac:dyDescent="0.45">
      <c r="A436" s="42">
        <v>54271</v>
      </c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34"/>
      <c r="V436" s="42">
        <v>54271</v>
      </c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34"/>
      <c r="AQ436" s="34"/>
      <c r="AR436" s="74"/>
      <c r="AS436" s="75"/>
      <c r="AT436" s="75"/>
      <c r="AU436" s="75"/>
      <c r="AV436" s="75"/>
      <c r="AW436" s="75"/>
      <c r="AX436" s="75"/>
      <c r="AY436" s="75"/>
      <c r="AZ436" s="75"/>
      <c r="BA436" s="75"/>
      <c r="BB436" s="75"/>
      <c r="BC436" s="75"/>
      <c r="BD436" s="75"/>
      <c r="BE436" s="75"/>
      <c r="BF436" s="75"/>
      <c r="BG436" s="75"/>
      <c r="BH436" s="75"/>
      <c r="BI436" s="75"/>
      <c r="BJ436" s="75"/>
      <c r="BK436" s="75"/>
      <c r="BM436" s="74"/>
      <c r="BN436" s="75"/>
      <c r="BO436" s="75"/>
      <c r="BP436" s="75"/>
      <c r="BQ436" s="75"/>
      <c r="BR436" s="75"/>
      <c r="BS436" s="75"/>
      <c r="BT436" s="75"/>
      <c r="BU436" s="75"/>
      <c r="BV436" s="75"/>
      <c r="BW436" s="75"/>
      <c r="BX436" s="75"/>
      <c r="BY436" s="75"/>
      <c r="BZ436" s="75"/>
      <c r="CA436" s="75"/>
      <c r="CB436" s="75"/>
      <c r="CC436" s="75"/>
      <c r="CD436" s="75"/>
      <c r="CE436" s="75"/>
      <c r="CF436" s="75"/>
    </row>
    <row r="437" spans="1:84" s="76" customFormat="1" ht="21" hidden="1" x14ac:dyDescent="0.45">
      <c r="A437" s="42">
        <v>54302</v>
      </c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34"/>
      <c r="V437" s="42">
        <v>54302</v>
      </c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34"/>
      <c r="AQ437" s="34"/>
      <c r="AR437" s="74"/>
      <c r="AS437" s="75"/>
      <c r="AT437" s="75"/>
      <c r="AU437" s="75"/>
      <c r="AV437" s="75"/>
      <c r="AW437" s="75"/>
      <c r="AX437" s="75"/>
      <c r="AY437" s="75"/>
      <c r="AZ437" s="75"/>
      <c r="BA437" s="75"/>
      <c r="BB437" s="75"/>
      <c r="BC437" s="75"/>
      <c r="BD437" s="75"/>
      <c r="BE437" s="75"/>
      <c r="BF437" s="75"/>
      <c r="BG437" s="75"/>
      <c r="BH437" s="75"/>
      <c r="BI437" s="75"/>
      <c r="BJ437" s="75"/>
      <c r="BK437" s="75"/>
      <c r="BM437" s="74"/>
      <c r="BN437" s="75"/>
      <c r="BO437" s="75"/>
      <c r="BP437" s="75"/>
      <c r="BQ437" s="75"/>
      <c r="BR437" s="75"/>
      <c r="BS437" s="75"/>
      <c r="BT437" s="75"/>
      <c r="BU437" s="75"/>
      <c r="BV437" s="75"/>
      <c r="BW437" s="75"/>
      <c r="BX437" s="75"/>
      <c r="BY437" s="75"/>
      <c r="BZ437" s="75"/>
      <c r="CA437" s="75"/>
      <c r="CB437" s="75"/>
      <c r="CC437" s="75"/>
      <c r="CD437" s="75"/>
      <c r="CE437" s="75"/>
      <c r="CF437" s="75"/>
    </row>
    <row r="438" spans="1:84" s="76" customFormat="1" ht="21" hidden="1" x14ac:dyDescent="0.45">
      <c r="A438" s="42">
        <v>54332</v>
      </c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34"/>
      <c r="V438" s="42">
        <v>54332</v>
      </c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34"/>
      <c r="AQ438" s="34"/>
      <c r="AR438" s="74"/>
      <c r="AS438" s="75"/>
      <c r="AT438" s="75"/>
      <c r="AU438" s="75"/>
      <c r="AV438" s="75"/>
      <c r="AW438" s="75"/>
      <c r="AX438" s="75"/>
      <c r="AY438" s="75"/>
      <c r="AZ438" s="75"/>
      <c r="BA438" s="75"/>
      <c r="BB438" s="75"/>
      <c r="BC438" s="75"/>
      <c r="BD438" s="75"/>
      <c r="BE438" s="75"/>
      <c r="BF438" s="75"/>
      <c r="BG438" s="75"/>
      <c r="BH438" s="75"/>
      <c r="BI438" s="75"/>
      <c r="BJ438" s="75"/>
      <c r="BK438" s="75"/>
      <c r="BM438" s="74"/>
      <c r="BN438" s="75"/>
      <c r="BO438" s="75"/>
      <c r="BP438" s="75"/>
      <c r="BQ438" s="75"/>
      <c r="BR438" s="75"/>
      <c r="BS438" s="75"/>
      <c r="BT438" s="75"/>
      <c r="BU438" s="75"/>
      <c r="BV438" s="75"/>
      <c r="BW438" s="75"/>
      <c r="BX438" s="75"/>
      <c r="BY438" s="75"/>
      <c r="BZ438" s="75"/>
      <c r="CA438" s="75"/>
      <c r="CB438" s="75"/>
      <c r="CC438" s="75"/>
      <c r="CD438" s="75"/>
      <c r="CE438" s="75"/>
      <c r="CF438" s="75"/>
    </row>
    <row r="439" spans="1:84" s="76" customFormat="1" ht="21" hidden="1" x14ac:dyDescent="0.45">
      <c r="A439" s="42">
        <v>54363</v>
      </c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34"/>
      <c r="V439" s="42">
        <v>54363</v>
      </c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34"/>
      <c r="AQ439" s="34"/>
      <c r="AR439" s="74"/>
      <c r="AS439" s="75"/>
      <c r="AT439" s="75"/>
      <c r="AU439" s="75"/>
      <c r="AV439" s="75"/>
      <c r="AW439" s="75"/>
      <c r="AX439" s="75"/>
      <c r="AY439" s="75"/>
      <c r="AZ439" s="75"/>
      <c r="BA439" s="75"/>
      <c r="BB439" s="75"/>
      <c r="BC439" s="75"/>
      <c r="BD439" s="75"/>
      <c r="BE439" s="75"/>
      <c r="BF439" s="75"/>
      <c r="BG439" s="75"/>
      <c r="BH439" s="75"/>
      <c r="BI439" s="75"/>
      <c r="BJ439" s="75"/>
      <c r="BK439" s="75"/>
      <c r="BM439" s="74"/>
      <c r="BN439" s="75"/>
      <c r="BO439" s="75"/>
      <c r="BP439" s="75"/>
      <c r="BQ439" s="75"/>
      <c r="BR439" s="75"/>
      <c r="BS439" s="75"/>
      <c r="BT439" s="75"/>
      <c r="BU439" s="75"/>
      <c r="BV439" s="75"/>
      <c r="BW439" s="75"/>
      <c r="BX439" s="75"/>
      <c r="BY439" s="75"/>
      <c r="BZ439" s="75"/>
      <c r="CA439" s="75"/>
      <c r="CB439" s="75"/>
      <c r="CC439" s="75"/>
      <c r="CD439" s="75"/>
      <c r="CE439" s="75"/>
      <c r="CF439" s="75"/>
    </row>
    <row r="440" spans="1:84" s="76" customFormat="1" ht="21" hidden="1" x14ac:dyDescent="0.45">
      <c r="A440" s="44">
        <v>54393</v>
      </c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34"/>
      <c r="V440" s="44">
        <v>54393</v>
      </c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34"/>
      <c r="AQ440" s="34"/>
      <c r="AR440" s="74"/>
      <c r="AS440" s="75"/>
      <c r="AT440" s="75"/>
      <c r="AU440" s="75"/>
      <c r="AV440" s="75"/>
      <c r="AW440" s="75"/>
      <c r="AX440" s="75"/>
      <c r="AY440" s="75"/>
      <c r="AZ440" s="75"/>
      <c r="BA440" s="75"/>
      <c r="BB440" s="75"/>
      <c r="BC440" s="75"/>
      <c r="BD440" s="75"/>
      <c r="BE440" s="75"/>
      <c r="BF440" s="75"/>
      <c r="BG440" s="75"/>
      <c r="BH440" s="75"/>
      <c r="BI440" s="75"/>
      <c r="BJ440" s="75"/>
      <c r="BK440" s="75"/>
      <c r="BM440" s="74"/>
      <c r="BN440" s="75"/>
      <c r="BO440" s="75"/>
      <c r="BP440" s="75"/>
      <c r="BQ440" s="75"/>
      <c r="BR440" s="75"/>
      <c r="BS440" s="75"/>
      <c r="BT440" s="75"/>
      <c r="BU440" s="75"/>
      <c r="BV440" s="75"/>
      <c r="BW440" s="75"/>
      <c r="BX440" s="75"/>
      <c r="BY440" s="75"/>
      <c r="BZ440" s="75"/>
      <c r="CA440" s="75"/>
      <c r="CB440" s="75"/>
      <c r="CC440" s="75"/>
      <c r="CD440" s="75"/>
      <c r="CE440" s="75"/>
      <c r="CF440" s="75"/>
    </row>
    <row r="441" spans="1:84" s="80" customFormat="1" ht="4.5" hidden="1" customHeight="1" x14ac:dyDescent="0.45">
      <c r="A441" s="64" t="s">
        <v>5</v>
      </c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79"/>
      <c r="V441" s="64" t="s">
        <v>5</v>
      </c>
      <c r="W441" s="64" t="s">
        <v>5</v>
      </c>
      <c r="X441" s="64" t="s">
        <v>5</v>
      </c>
      <c r="Y441" s="64" t="s">
        <v>5</v>
      </c>
      <c r="Z441" s="64" t="s">
        <v>5</v>
      </c>
      <c r="AA441" s="64" t="s">
        <v>5</v>
      </c>
      <c r="AB441" s="64" t="s">
        <v>5</v>
      </c>
      <c r="AC441" s="64" t="s">
        <v>5</v>
      </c>
      <c r="AD441" s="64" t="s">
        <v>5</v>
      </c>
      <c r="AE441" s="64" t="s">
        <v>5</v>
      </c>
      <c r="AF441" s="64" t="s">
        <v>5</v>
      </c>
      <c r="AG441" s="64" t="s">
        <v>5</v>
      </c>
      <c r="AH441" s="64" t="s">
        <v>5</v>
      </c>
      <c r="AI441" s="64" t="s">
        <v>5</v>
      </c>
      <c r="AJ441" s="64" t="s">
        <v>5</v>
      </c>
      <c r="AK441" s="64" t="s">
        <v>5</v>
      </c>
      <c r="AL441" s="64" t="s">
        <v>5</v>
      </c>
      <c r="AM441" s="64" t="s">
        <v>5</v>
      </c>
      <c r="AN441" s="64" t="s">
        <v>5</v>
      </c>
      <c r="AO441" s="64" t="s">
        <v>5</v>
      </c>
      <c r="AP441" s="79"/>
      <c r="AQ441" s="79"/>
      <c r="AR441" s="65"/>
      <c r="AS441" s="65"/>
      <c r="AT441" s="65"/>
      <c r="AU441" s="65"/>
      <c r="AV441" s="65"/>
      <c r="AW441" s="65"/>
      <c r="AX441" s="65"/>
      <c r="AY441" s="65"/>
      <c r="AZ441" s="65"/>
      <c r="BA441" s="65"/>
      <c r="BB441" s="65"/>
      <c r="BC441" s="65"/>
      <c r="BD441" s="65"/>
      <c r="BE441" s="65"/>
      <c r="BF441" s="65"/>
      <c r="BG441" s="65"/>
      <c r="BH441" s="65"/>
      <c r="BI441" s="65"/>
      <c r="BJ441" s="65"/>
      <c r="BK441" s="65"/>
      <c r="BM441" s="65"/>
      <c r="BN441" s="65"/>
      <c r="BO441" s="65"/>
      <c r="BP441" s="65"/>
      <c r="BQ441" s="65"/>
      <c r="BR441" s="65"/>
      <c r="BS441" s="65"/>
      <c r="BT441" s="65"/>
      <c r="BU441" s="65"/>
      <c r="BV441" s="65"/>
      <c r="BW441" s="65"/>
      <c r="BX441" s="65"/>
      <c r="BY441" s="65"/>
      <c r="BZ441" s="65"/>
      <c r="CA441" s="65"/>
      <c r="CB441" s="65"/>
      <c r="CC441" s="65"/>
      <c r="CD441" s="65"/>
      <c r="CE441" s="65"/>
      <c r="CF441" s="65"/>
    </row>
    <row r="442" spans="1:84" ht="21" x14ac:dyDescent="0.45">
      <c r="A442" s="33" t="s">
        <v>13</v>
      </c>
      <c r="V442" s="33" t="s">
        <v>13</v>
      </c>
    </row>
    <row r="443" spans="1:84" ht="18" x14ac:dyDescent="0.35">
      <c r="A443" s="50" t="s">
        <v>69</v>
      </c>
      <c r="V443" s="50" t="s">
        <v>69</v>
      </c>
    </row>
    <row r="449" spans="23:41" x14ac:dyDescent="0.35"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  <c r="AN449" s="78"/>
      <c r="AO449" s="78"/>
    </row>
    <row r="450" spans="23:41" x14ac:dyDescent="0.35"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  <c r="AN450" s="78"/>
      <c r="AO450" s="78"/>
    </row>
    <row r="451" spans="23:41" x14ac:dyDescent="0.35"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  <c r="AN451" s="78"/>
      <c r="AO451" s="78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 xr:uid="{00000000-0004-0000-0200-000000000000}"/>
    <hyperlink ref="AO1" location="'Índice '!A1" display="Regresar al índice" xr:uid="{00000000-0004-0000-0200-000001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Natalia María Choc Cabrera</cp:lastModifiedBy>
  <cp:lastPrinted>2019-03-07T17:16:41Z</cp:lastPrinted>
  <dcterms:created xsi:type="dcterms:W3CDTF">2012-01-31T14:51:01Z</dcterms:created>
  <dcterms:modified xsi:type="dcterms:W3CDTF">2025-07-03T15:47:17Z</dcterms:modified>
</cp:coreProperties>
</file>