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T:\Balanza de Pagos\Inversión Extranjera Directa IED\"/>
    </mc:Choice>
  </mc:AlternateContent>
  <xr:revisionPtr revIDLastSave="0" documentId="13_ncr:1_{6E9971F8-CDDD-49B1-B9D1-BAF59E15C726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InformePais_Resumen" sheetId="1" r:id="rId1"/>
    <sheet name="InformePais_Resumen_08-19Va (2" sheetId="2" state="hidden" r:id="rId2"/>
  </sheets>
  <definedNames>
    <definedName name="_xlnm._FilterDatabase" localSheetId="0" hidden="1">InformePais_Resumen!$A$14:$AC$14</definedName>
    <definedName name="_xlnm._FilterDatabase" localSheetId="1" hidden="1">'InformePais_Resumen_08-19Va (2'!$A$14:$AE$14</definedName>
    <definedName name="_xlnm.Print_Area" localSheetId="0">InformePais_Resumen!$C$1:$AK$34</definedName>
    <definedName name="_xlnm.Print_Area" localSheetId="1">'InformePais_Resumen_08-19Va (2'!$C$1:$AA$35</definedName>
  </definedNames>
  <calcPr calcId="191029"/>
</workbook>
</file>

<file path=xl/calcChain.xml><?xml version="1.0" encoding="utf-8"?>
<calcChain xmlns="http://schemas.openxmlformats.org/spreadsheetml/2006/main">
  <c r="AJ14" i="1" l="1"/>
  <c r="AJ7" i="1" l="1"/>
  <c r="AJ6" i="1"/>
  <c r="AK31" i="1" l="1"/>
  <c r="AK30" i="1"/>
  <c r="AK29" i="1"/>
  <c r="AK27" i="1"/>
  <c r="AK25" i="1"/>
  <c r="AK26" i="1"/>
  <c r="AK21" i="1"/>
  <c r="AK22" i="1"/>
  <c r="AK23" i="1"/>
  <c r="AK18" i="1"/>
  <c r="AK19" i="1"/>
  <c r="AK20" i="1"/>
  <c r="AK24" i="1"/>
  <c r="AK28" i="1"/>
  <c r="AK17" i="1"/>
  <c r="AK15" i="1"/>
  <c r="AK16" i="1"/>
  <c r="AK13" i="1"/>
  <c r="AK12" i="1"/>
  <c r="AK11" i="1"/>
  <c r="AK9" i="1"/>
  <c r="AK10" i="1"/>
  <c r="AK8" i="1"/>
  <c r="AK14" i="1" l="1"/>
  <c r="AK7" i="1"/>
  <c r="AH14" i="1"/>
  <c r="AH7" i="1"/>
  <c r="AH6" i="1" s="1"/>
  <c r="AF14" i="1"/>
  <c r="AF7" i="1"/>
  <c r="AF6" i="1"/>
  <c r="AD14" i="1"/>
  <c r="AB14" i="1"/>
  <c r="Z14" i="1"/>
  <c r="X14" i="1"/>
  <c r="V14" i="1"/>
  <c r="V6" i="1" s="1"/>
  <c r="T14" i="1"/>
  <c r="T6" i="1"/>
  <c r="R14" i="1"/>
  <c r="R6" i="1"/>
  <c r="P14" i="1"/>
  <c r="N14" i="1"/>
  <c r="N6" i="1" s="1"/>
  <c r="L14" i="1"/>
  <c r="J14" i="1"/>
  <c r="H14" i="1"/>
  <c r="F14" i="1"/>
  <c r="AD7" i="1"/>
  <c r="AB7" i="1"/>
  <c r="Z7" i="1"/>
  <c r="X7" i="1"/>
  <c r="V7" i="1"/>
  <c r="T7" i="1"/>
  <c r="R7" i="1"/>
  <c r="P7" i="1"/>
  <c r="N7" i="1"/>
  <c r="L7" i="1"/>
  <c r="J7" i="1"/>
  <c r="H7" i="1"/>
  <c r="H6" i="1" s="1"/>
  <c r="F7" i="1"/>
  <c r="F6" i="1"/>
  <c r="D7" i="1"/>
  <c r="D14" i="1"/>
  <c r="Y7" i="2"/>
  <c r="Y6" i="2"/>
  <c r="X7" i="2"/>
  <c r="X6" i="2"/>
  <c r="W7" i="2"/>
  <c r="W6" i="2"/>
  <c r="V7" i="2"/>
  <c r="V6" i="2"/>
  <c r="U7" i="2"/>
  <c r="AE14" i="2"/>
  <c r="AE6" i="2"/>
  <c r="AD14" i="2"/>
  <c r="AD6" i="2"/>
  <c r="AC14" i="2"/>
  <c r="AC6" i="2"/>
  <c r="AB14" i="2"/>
  <c r="AB6" i="2"/>
  <c r="T14" i="2"/>
  <c r="T6" i="2"/>
  <c r="S14" i="2"/>
  <c r="S6" i="2"/>
  <c r="R14" i="2"/>
  <c r="Q14" i="2"/>
  <c r="P14" i="2"/>
  <c r="O14" i="2"/>
  <c r="N14" i="2"/>
  <c r="M14" i="2"/>
  <c r="M6" i="2"/>
  <c r="L14" i="2"/>
  <c r="L6" i="2"/>
  <c r="K14" i="2"/>
  <c r="K6" i="2"/>
  <c r="J14" i="2"/>
  <c r="J6" i="2"/>
  <c r="I14" i="2"/>
  <c r="I6" i="2"/>
  <c r="H14" i="2"/>
  <c r="H6" i="2"/>
  <c r="G14" i="2"/>
  <c r="G6" i="2"/>
  <c r="F14" i="2"/>
  <c r="F6" i="2"/>
  <c r="E14" i="2"/>
  <c r="E6" i="2"/>
  <c r="D14" i="2"/>
  <c r="D6" i="2"/>
  <c r="AE7" i="2"/>
  <c r="AD7" i="2"/>
  <c r="AC7" i="2"/>
  <c r="AB7" i="2"/>
  <c r="Z7" i="2"/>
  <c r="Z6" i="2"/>
  <c r="T7" i="2"/>
  <c r="S7" i="2"/>
  <c r="R7" i="2"/>
  <c r="R6" i="2"/>
  <c r="Q7" i="2"/>
  <c r="P7" i="2"/>
  <c r="P6" i="2"/>
  <c r="O7" i="2"/>
  <c r="O6" i="2"/>
  <c r="N7" i="2"/>
  <c r="N6" i="2"/>
  <c r="M7" i="2"/>
  <c r="L7" i="2"/>
  <c r="K7" i="2"/>
  <c r="J7" i="2"/>
  <c r="I7" i="2"/>
  <c r="H7" i="2"/>
  <c r="G7" i="2"/>
  <c r="F7" i="2"/>
  <c r="E7" i="2"/>
  <c r="D7" i="2"/>
  <c r="AA6" i="2"/>
  <c r="U6" i="2"/>
  <c r="Q6" i="2"/>
  <c r="X6" i="1"/>
  <c r="AB6" i="1"/>
  <c r="AD6" i="1"/>
  <c r="J6" i="1"/>
  <c r="Z6" i="1" l="1"/>
  <c r="L6" i="1"/>
  <c r="D6" i="1"/>
  <c r="E21" i="1" s="1"/>
  <c r="P6" i="1"/>
  <c r="Q21" i="1" s="1"/>
  <c r="I23" i="1"/>
  <c r="I18" i="1"/>
  <c r="I29" i="1"/>
  <c r="I19" i="1"/>
  <c r="I26" i="1"/>
  <c r="I20" i="1"/>
  <c r="I24" i="1"/>
  <c r="I27" i="1"/>
  <c r="I28" i="1"/>
  <c r="I17" i="1"/>
  <c r="I15" i="1"/>
  <c r="I16" i="1"/>
  <c r="I10" i="1"/>
  <c r="I21" i="1"/>
  <c r="I13" i="1"/>
  <c r="I12" i="1"/>
  <c r="I31" i="1"/>
  <c r="I11" i="1"/>
  <c r="I30" i="1"/>
  <c r="I9" i="1"/>
  <c r="I25" i="1"/>
  <c r="I8" i="1"/>
  <c r="I22" i="1"/>
  <c r="E16" i="1"/>
  <c r="E13" i="1"/>
  <c r="E12" i="1"/>
  <c r="E31" i="1"/>
  <c r="E11" i="1"/>
  <c r="E30" i="1"/>
  <c r="E9" i="1"/>
  <c r="E29" i="1"/>
  <c r="E10" i="1"/>
  <c r="E27" i="1"/>
  <c r="E8" i="1"/>
  <c r="E25" i="1"/>
  <c r="E26" i="1"/>
  <c r="E23" i="1"/>
  <c r="E18" i="1"/>
  <c r="E19" i="1"/>
  <c r="E20" i="1"/>
  <c r="E24" i="1"/>
  <c r="E28" i="1"/>
  <c r="E17" i="1"/>
  <c r="E15" i="1"/>
  <c r="Q24" i="1"/>
  <c r="Q19" i="1"/>
  <c r="Q28" i="1"/>
  <c r="Q23" i="1"/>
  <c r="Q17" i="1"/>
  <c r="Q15" i="1"/>
  <c r="Q16" i="1"/>
  <c r="Q12" i="1"/>
  <c r="Q30" i="1"/>
  <c r="Q20" i="1"/>
  <c r="Q22" i="1"/>
  <c r="Q18" i="1"/>
  <c r="Q9" i="1"/>
  <c r="Q31" i="1"/>
  <c r="Q11" i="1"/>
  <c r="Q25" i="1"/>
  <c r="Q29" i="1"/>
  <c r="Q26" i="1"/>
  <c r="Q27" i="1"/>
  <c r="Q8" i="1"/>
  <c r="M31" i="1"/>
  <c r="M11" i="1"/>
  <c r="M15" i="1"/>
  <c r="M30" i="1"/>
  <c r="M9" i="1"/>
  <c r="M29" i="1"/>
  <c r="M10" i="1"/>
  <c r="M27" i="1"/>
  <c r="M8" i="1"/>
  <c r="M25" i="1"/>
  <c r="M26" i="1"/>
  <c r="M12" i="1"/>
  <c r="M21" i="1"/>
  <c r="M22" i="1"/>
  <c r="M17" i="1"/>
  <c r="M23" i="1"/>
  <c r="M13" i="1"/>
  <c r="M18" i="1"/>
  <c r="M19" i="1"/>
  <c r="M20" i="1"/>
  <c r="M24" i="1"/>
  <c r="M16" i="1"/>
  <c r="M28" i="1"/>
  <c r="AA28" i="1"/>
  <c r="AA31" i="1"/>
  <c r="AA17" i="1"/>
  <c r="AA15" i="1"/>
  <c r="AA16" i="1"/>
  <c r="AA30" i="1"/>
  <c r="AA13" i="1"/>
  <c r="AA12" i="1"/>
  <c r="AA29" i="1"/>
  <c r="AA26" i="1"/>
  <c r="AA11" i="1"/>
  <c r="AA9" i="1"/>
  <c r="AA8" i="1"/>
  <c r="AA22" i="1"/>
  <c r="AA18" i="1"/>
  <c r="AA10" i="1"/>
  <c r="AA27" i="1"/>
  <c r="AA21" i="1"/>
  <c r="AA25" i="1"/>
  <c r="AA19" i="1"/>
  <c r="AA23" i="1"/>
  <c r="AA24" i="1"/>
  <c r="AA20" i="1"/>
  <c r="AI16" i="1"/>
  <c r="AI25" i="1"/>
  <c r="AI13" i="1"/>
  <c r="AI24" i="1"/>
  <c r="AI12" i="1"/>
  <c r="AI11" i="1"/>
  <c r="AI31" i="1"/>
  <c r="AI9" i="1"/>
  <c r="AI8" i="1"/>
  <c r="AI22" i="1"/>
  <c r="AI30" i="1"/>
  <c r="AI10" i="1"/>
  <c r="AI21" i="1"/>
  <c r="AI29" i="1"/>
  <c r="AI27" i="1"/>
  <c r="AI17" i="1"/>
  <c r="AI26" i="1"/>
  <c r="AI23" i="1"/>
  <c r="AI20" i="1"/>
  <c r="AI18" i="1"/>
  <c r="AI19" i="1"/>
  <c r="AI28" i="1"/>
  <c r="AI15" i="1"/>
  <c r="O16" i="1"/>
  <c r="O13" i="1"/>
  <c r="O27" i="1"/>
  <c r="O15" i="1"/>
  <c r="O12" i="1"/>
  <c r="O19" i="1"/>
  <c r="O31" i="1"/>
  <c r="O11" i="1"/>
  <c r="O30" i="1"/>
  <c r="O9" i="1"/>
  <c r="O8" i="1"/>
  <c r="O29" i="1"/>
  <c r="O10" i="1"/>
  <c r="O25" i="1"/>
  <c r="O24" i="1"/>
  <c r="O26" i="1"/>
  <c r="O23" i="1"/>
  <c r="O21" i="1"/>
  <c r="O22" i="1"/>
  <c r="O20" i="1"/>
  <c r="O28" i="1"/>
  <c r="O17" i="1"/>
  <c r="O18" i="1"/>
  <c r="K25" i="1"/>
  <c r="K26" i="1"/>
  <c r="K21" i="1"/>
  <c r="K12" i="1"/>
  <c r="K22" i="1"/>
  <c r="K23" i="1"/>
  <c r="K30" i="1"/>
  <c r="K18" i="1"/>
  <c r="K19" i="1"/>
  <c r="K27" i="1"/>
  <c r="K20" i="1"/>
  <c r="K11" i="1"/>
  <c r="K29" i="1"/>
  <c r="K24" i="1"/>
  <c r="K28" i="1"/>
  <c r="K31" i="1"/>
  <c r="K17" i="1"/>
  <c r="K9" i="1"/>
  <c r="K15" i="1"/>
  <c r="K16" i="1"/>
  <c r="K13" i="1"/>
  <c r="K10" i="1"/>
  <c r="K8" i="1"/>
  <c r="AE21" i="1"/>
  <c r="AE16" i="1"/>
  <c r="AE31" i="1"/>
  <c r="AE29" i="1"/>
  <c r="AE22" i="1"/>
  <c r="AE23" i="1"/>
  <c r="AE18" i="1"/>
  <c r="AE10" i="1"/>
  <c r="AE19" i="1"/>
  <c r="AE12" i="1"/>
  <c r="AE20" i="1"/>
  <c r="AE15" i="1"/>
  <c r="AE8" i="1"/>
  <c r="AE24" i="1"/>
  <c r="AE17" i="1"/>
  <c r="AE28" i="1"/>
  <c r="AE11" i="1"/>
  <c r="AE27" i="1"/>
  <c r="AE25" i="1"/>
  <c r="AE13" i="1"/>
  <c r="AE9" i="1"/>
  <c r="AE30" i="1"/>
  <c r="AE26" i="1"/>
  <c r="AC18" i="1"/>
  <c r="AC16" i="1"/>
  <c r="AC12" i="1"/>
  <c r="AC19" i="1"/>
  <c r="AC20" i="1"/>
  <c r="AC10" i="1"/>
  <c r="AC27" i="1"/>
  <c r="AC22" i="1"/>
  <c r="AC24" i="1"/>
  <c r="AC11" i="1"/>
  <c r="AC23" i="1"/>
  <c r="AC28" i="1"/>
  <c r="AC9" i="1"/>
  <c r="AC17" i="1"/>
  <c r="AC13" i="1"/>
  <c r="AC29" i="1"/>
  <c r="AC15" i="1"/>
  <c r="AC30" i="1"/>
  <c r="AC8" i="1"/>
  <c r="AC21" i="1"/>
  <c r="AC31" i="1"/>
  <c r="AC25" i="1"/>
  <c r="AC26" i="1"/>
  <c r="Y16" i="1"/>
  <c r="Y13" i="1"/>
  <c r="Y25" i="1"/>
  <c r="Y21" i="1"/>
  <c r="Y20" i="1"/>
  <c r="Y12" i="1"/>
  <c r="Y11" i="1"/>
  <c r="Y23" i="1"/>
  <c r="Y31" i="1"/>
  <c r="Y9" i="1"/>
  <c r="Y18" i="1"/>
  <c r="Y17" i="1"/>
  <c r="Y30" i="1"/>
  <c r="Y10" i="1"/>
  <c r="Y29" i="1"/>
  <c r="Y8" i="1"/>
  <c r="Y27" i="1"/>
  <c r="Y15" i="1"/>
  <c r="Y26" i="1"/>
  <c r="Y28" i="1"/>
  <c r="Y22" i="1"/>
  <c r="Y19" i="1"/>
  <c r="Y24" i="1"/>
  <c r="G24" i="1"/>
  <c r="G28" i="1"/>
  <c r="G17" i="1"/>
  <c r="G15" i="1"/>
  <c r="G23" i="1"/>
  <c r="G16" i="1"/>
  <c r="G13" i="1"/>
  <c r="G12" i="1"/>
  <c r="G31" i="1"/>
  <c r="G11" i="1"/>
  <c r="G30" i="1"/>
  <c r="G9" i="1"/>
  <c r="G21" i="1"/>
  <c r="G29" i="1"/>
  <c r="G10" i="1"/>
  <c r="G22" i="1"/>
  <c r="G27" i="1"/>
  <c r="G8" i="1"/>
  <c r="G25" i="1"/>
  <c r="G26" i="1"/>
  <c r="G19" i="1"/>
  <c r="G18" i="1"/>
  <c r="G20" i="1"/>
  <c r="U25" i="1"/>
  <c r="U24" i="1"/>
  <c r="U16" i="1"/>
  <c r="U9" i="1"/>
  <c r="U26" i="1"/>
  <c r="U28" i="1"/>
  <c r="U21" i="1"/>
  <c r="U22" i="1"/>
  <c r="U20" i="1"/>
  <c r="U10" i="1"/>
  <c r="U23" i="1"/>
  <c r="U13" i="1"/>
  <c r="U18" i="1"/>
  <c r="U17" i="1"/>
  <c r="U30" i="1"/>
  <c r="U19" i="1"/>
  <c r="U11" i="1"/>
  <c r="U12" i="1"/>
  <c r="U15" i="1"/>
  <c r="U29" i="1"/>
  <c r="U8" i="1"/>
  <c r="U31" i="1"/>
  <c r="U27" i="1"/>
  <c r="W31" i="1"/>
  <c r="W11" i="1"/>
  <c r="W30" i="1"/>
  <c r="W9" i="1"/>
  <c r="W22" i="1"/>
  <c r="W29" i="1"/>
  <c r="W10" i="1"/>
  <c r="W27" i="1"/>
  <c r="W8" i="1"/>
  <c r="W18" i="1"/>
  <c r="W25" i="1"/>
  <c r="W26" i="1"/>
  <c r="W16" i="1"/>
  <c r="W21" i="1"/>
  <c r="W23" i="1"/>
  <c r="W28" i="1"/>
  <c r="W24" i="1"/>
  <c r="W15" i="1"/>
  <c r="W19" i="1"/>
  <c r="W12" i="1"/>
  <c r="W20" i="1"/>
  <c r="W17" i="1"/>
  <c r="W13" i="1"/>
  <c r="S23" i="1"/>
  <c r="S13" i="1"/>
  <c r="S29" i="1"/>
  <c r="S18" i="1"/>
  <c r="S31" i="1"/>
  <c r="S22" i="1"/>
  <c r="S19" i="1"/>
  <c r="S20" i="1"/>
  <c r="S24" i="1"/>
  <c r="S28" i="1"/>
  <c r="S27" i="1"/>
  <c r="S17" i="1"/>
  <c r="S15" i="1"/>
  <c r="S16" i="1"/>
  <c r="S12" i="1"/>
  <c r="S30" i="1"/>
  <c r="S11" i="1"/>
  <c r="S21" i="1"/>
  <c r="S9" i="1"/>
  <c r="S10" i="1"/>
  <c r="S8" i="1"/>
  <c r="S25" i="1"/>
  <c r="S26" i="1"/>
  <c r="AG27" i="1"/>
  <c r="AG19" i="1"/>
  <c r="AG25" i="1"/>
  <c r="AG10" i="1"/>
  <c r="AG26" i="1"/>
  <c r="AG9" i="1"/>
  <c r="AG21" i="1"/>
  <c r="AG17" i="1"/>
  <c r="AG16" i="1"/>
  <c r="AG22" i="1"/>
  <c r="AG20" i="1"/>
  <c r="AG13" i="1"/>
  <c r="AG23" i="1"/>
  <c r="AG30" i="1"/>
  <c r="AG8" i="1"/>
  <c r="AG18" i="1"/>
  <c r="AG28" i="1"/>
  <c r="AG12" i="1"/>
  <c r="AG24" i="1"/>
  <c r="AG29" i="1"/>
  <c r="AG31" i="1"/>
  <c r="AG15" i="1"/>
  <c r="AG11" i="1"/>
  <c r="Y7" i="1" l="1"/>
  <c r="W7" i="1"/>
  <c r="U14" i="1"/>
  <c r="G14" i="1"/>
  <c r="Q10" i="1"/>
  <c r="Q13" i="1"/>
  <c r="E22" i="1"/>
  <c r="AG7" i="1"/>
  <c r="AA14" i="1"/>
  <c r="AI14" i="1"/>
  <c r="I7" i="1"/>
  <c r="Y6" i="1"/>
  <c r="S7" i="1"/>
  <c r="S6" i="1" s="1"/>
  <c r="Q7" i="1"/>
  <c r="O14" i="1"/>
  <c r="Q14" i="1"/>
  <c r="I14" i="1"/>
  <c r="AG14" i="1"/>
  <c r="AG6" i="1" s="1"/>
  <c r="M14" i="1"/>
  <c r="W14" i="1"/>
  <c r="W6" i="1" s="1"/>
  <c r="AE7" i="1"/>
  <c r="AE14" i="1"/>
  <c r="E7" i="1"/>
  <c r="AC14" i="1"/>
  <c r="K7" i="1"/>
  <c r="AA7" i="1"/>
  <c r="AI7" i="1"/>
  <c r="E14" i="1"/>
  <c r="AC7" i="1"/>
  <c r="Y14" i="1"/>
  <c r="O7" i="1"/>
  <c r="S14" i="1"/>
  <c r="U7" i="1"/>
  <c r="U6" i="1" s="1"/>
  <c r="G7" i="1"/>
  <c r="G6" i="1" s="1"/>
  <c r="K14" i="1"/>
  <c r="M7" i="1"/>
  <c r="K6" i="1" l="1"/>
  <c r="AA6" i="1"/>
  <c r="E6" i="1"/>
  <c r="AE6" i="1"/>
  <c r="Q6" i="1"/>
  <c r="AC6" i="1"/>
  <c r="O6" i="1"/>
  <c r="M6" i="1"/>
  <c r="I6" i="1"/>
  <c r="AI6" i="1"/>
</calcChain>
</file>

<file path=xl/sharedStrings.xml><?xml version="1.0" encoding="utf-8"?>
<sst xmlns="http://schemas.openxmlformats.org/spreadsheetml/2006/main" count="105" uniqueCount="45">
  <si>
    <t>Inversión Extranjera Directa en Guatemala por País Origen</t>
  </si>
  <si>
    <t>Cifras en millones de US Dólares y porcentajes</t>
  </si>
  <si>
    <t>País</t>
  </si>
  <si>
    <t>%</t>
  </si>
  <si>
    <r>
      <t>2016</t>
    </r>
    <r>
      <rPr>
        <b/>
        <vertAlign val="superscript"/>
        <sz val="16"/>
        <color indexed="9"/>
        <rFont val="Ebrima"/>
      </rPr>
      <t>p/</t>
    </r>
  </si>
  <si>
    <r>
      <t>2017</t>
    </r>
    <r>
      <rPr>
        <b/>
        <vertAlign val="superscript"/>
        <sz val="16"/>
        <color indexed="9"/>
        <rFont val="Ebrima"/>
      </rPr>
      <t>p/</t>
    </r>
  </si>
  <si>
    <r>
      <t>2018</t>
    </r>
    <r>
      <rPr>
        <b/>
        <vertAlign val="superscript"/>
        <sz val="16"/>
        <color indexed="9"/>
        <rFont val="Ebrima"/>
      </rPr>
      <t>p/</t>
    </r>
  </si>
  <si>
    <t xml:space="preserve">Total </t>
  </si>
  <si>
    <t>Centroamérica y República Dominicana</t>
  </si>
  <si>
    <t>Panamá</t>
  </si>
  <si>
    <t>Honduras</t>
  </si>
  <si>
    <t>El Salvador</t>
  </si>
  <si>
    <t>Costa Rica</t>
  </si>
  <si>
    <t>República Dominicana</t>
  </si>
  <si>
    <t>Nicaragua</t>
  </si>
  <si>
    <t xml:space="preserve">Resto del Mundo </t>
  </si>
  <si>
    <t>México</t>
  </si>
  <si>
    <t>Estados Unidos de América</t>
  </si>
  <si>
    <t>Colombia</t>
  </si>
  <si>
    <t>Luxemburgo</t>
  </si>
  <si>
    <t>Inglaterra</t>
  </si>
  <si>
    <t>Países Bajos</t>
  </si>
  <si>
    <t>Italia</t>
  </si>
  <si>
    <t>Corea del Sur</t>
  </si>
  <si>
    <t>Israel</t>
  </si>
  <si>
    <t>Rusia</t>
  </si>
  <si>
    <t>Perú</t>
  </si>
  <si>
    <t>Alemania</t>
  </si>
  <si>
    <t>Suecia</t>
  </si>
  <si>
    <t>España</t>
  </si>
  <si>
    <t>Suiza</t>
  </si>
  <si>
    <t>Canadá</t>
  </si>
  <si>
    <t>Otros países</t>
  </si>
  <si>
    <r>
      <rPr>
        <b/>
        <vertAlign val="superscript"/>
        <sz val="12"/>
        <color indexed="56"/>
        <rFont val="Ebrima"/>
      </rPr>
      <t>p/</t>
    </r>
    <r>
      <rPr>
        <b/>
        <sz val="12"/>
        <color indexed="56"/>
        <rFont val="Ebrima"/>
      </rPr>
      <t xml:space="preserve"> Cifras preliminares</t>
    </r>
  </si>
  <si>
    <t>Fuente: Banco de Guatemala</t>
  </si>
  <si>
    <r>
      <t>2019</t>
    </r>
    <r>
      <rPr>
        <b/>
        <vertAlign val="superscript"/>
        <sz val="16"/>
        <color indexed="9"/>
        <rFont val="Ebrima"/>
      </rPr>
      <t>p/</t>
    </r>
  </si>
  <si>
    <r>
      <t>A marzo 2019</t>
    </r>
    <r>
      <rPr>
        <b/>
        <vertAlign val="superscript"/>
        <sz val="16"/>
        <color indexed="9"/>
        <rFont val="Ebrima"/>
      </rPr>
      <t>p/</t>
    </r>
  </si>
  <si>
    <r>
      <t>A marzo 2020</t>
    </r>
    <r>
      <rPr>
        <b/>
        <vertAlign val="superscript"/>
        <sz val="16"/>
        <color indexed="9"/>
        <rFont val="Ebrima"/>
      </rPr>
      <t>p/</t>
    </r>
  </si>
  <si>
    <t>Período: 2008-2020</t>
  </si>
  <si>
    <t>Nota: Las cifras pueden como resultado de aproximarlas a millones.</t>
  </si>
  <si>
    <r>
      <t>2022</t>
    </r>
    <r>
      <rPr>
        <b/>
        <vertAlign val="superscript"/>
        <sz val="10"/>
        <color indexed="9"/>
        <rFont val="Franklin Gothic Medium"/>
        <family val="2"/>
      </rPr>
      <t>p/</t>
    </r>
  </si>
  <si>
    <r>
      <t>2023</t>
    </r>
    <r>
      <rPr>
        <b/>
        <vertAlign val="superscript"/>
        <sz val="10"/>
        <color indexed="9"/>
        <rFont val="Franklin Gothic Medium"/>
        <family val="2"/>
      </rPr>
      <t>p/</t>
    </r>
  </si>
  <si>
    <r>
      <rPr>
        <b/>
        <vertAlign val="superscript"/>
        <sz val="10"/>
        <color rgb="FF213830"/>
        <rFont val="Franklin Gothic Book"/>
        <family val="2"/>
      </rPr>
      <t>p/</t>
    </r>
    <r>
      <rPr>
        <b/>
        <sz val="10"/>
        <color rgb="FF213830"/>
        <rFont val="Franklin Gothic Book"/>
        <family val="2"/>
      </rPr>
      <t xml:space="preserve"> Cifras preliminares</t>
    </r>
  </si>
  <si>
    <t>Período: 2008-2024</t>
  </si>
  <si>
    <r>
      <t>2024</t>
    </r>
    <r>
      <rPr>
        <b/>
        <vertAlign val="superscript"/>
        <sz val="10"/>
        <color indexed="9"/>
        <rFont val="Franklin Gothic Medium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</si>
</sst>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.0_ ;_ * \-#,##0.0_ ;_ * &quot;-&quot;??_ ;_ @_ "/>
    <numFmt numFmtId="165" formatCode="#,##0.0"/>
    <numFmt numFmtId="166" formatCode="0.0000"/>
  </numFmts>
  <fonts count="31" x14ac:knownFonts="1">
    <font>
      <sz val="11"/>
      <color theme="1"/>
      <name val="Calibri"/>
      <family val="2"/>
      <scheme val="minor"/>
    </font>
    <font>
      <b/>
      <vertAlign val="superscript"/>
      <sz val="16"/>
      <color indexed="9"/>
      <name val="Ebrima"/>
    </font>
    <font>
      <sz val="14"/>
      <name val="Ebrima"/>
    </font>
    <font>
      <b/>
      <sz val="12"/>
      <color indexed="56"/>
      <name val="Ebrima"/>
    </font>
    <font>
      <b/>
      <vertAlign val="superscript"/>
      <sz val="12"/>
      <color indexed="56"/>
      <name val="Ebrima"/>
    </font>
    <font>
      <b/>
      <vertAlign val="superscript"/>
      <sz val="10"/>
      <color indexed="9"/>
      <name val="Franklin Gothic Medium"/>
      <family val="2"/>
    </font>
    <font>
      <sz val="10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Ebrima"/>
    </font>
    <font>
      <b/>
      <sz val="20"/>
      <color theme="1"/>
      <name val="Ebrima"/>
    </font>
    <font>
      <b/>
      <sz val="14"/>
      <color theme="1"/>
      <name val="Ebrima"/>
    </font>
    <font>
      <b/>
      <sz val="11"/>
      <color theme="1"/>
      <name val="Ebrima"/>
    </font>
    <font>
      <sz val="20"/>
      <color theme="1"/>
      <name val="Ebrima"/>
    </font>
    <font>
      <b/>
      <sz val="16"/>
      <color theme="0"/>
      <name val="Ebrima"/>
    </font>
    <font>
      <b/>
      <sz val="16"/>
      <color rgb="FF002060"/>
      <name val="Ebrima"/>
    </font>
    <font>
      <sz val="14"/>
      <color theme="1"/>
      <name val="Ebrima"/>
    </font>
    <font>
      <b/>
      <sz val="12"/>
      <color rgb="FF002060"/>
      <name val="Ebrima"/>
    </font>
    <font>
      <sz val="11"/>
      <color theme="1"/>
      <name val="Plus Jakarta Sans"/>
    </font>
    <font>
      <sz val="10"/>
      <color theme="1"/>
      <name val="Plus Jakarta Sans"/>
    </font>
    <font>
      <b/>
      <sz val="16"/>
      <color rgb="FF002060"/>
      <name val="Plus Jakarta Sans"/>
    </font>
    <font>
      <b/>
      <sz val="11"/>
      <color rgb="FF213830"/>
      <name val="Franklin Gothic Medium"/>
      <family val="2"/>
    </font>
    <font>
      <b/>
      <sz val="10"/>
      <color rgb="FF213830"/>
      <name val="Franklin Gothic Medium"/>
      <family val="2"/>
    </font>
    <font>
      <sz val="10"/>
      <color rgb="FF213830"/>
      <name val="Franklin Gothic Medium"/>
      <family val="2"/>
    </font>
    <font>
      <sz val="10"/>
      <color rgb="FF213830"/>
      <name val="Plus Jakarta Sans"/>
    </font>
    <font>
      <b/>
      <sz val="10"/>
      <color theme="0"/>
      <name val="Franklin Gothic Medium"/>
      <family val="2"/>
    </font>
    <font>
      <sz val="10"/>
      <color theme="1"/>
      <name val="Franklin Gothic Book"/>
      <family val="2"/>
    </font>
    <font>
      <sz val="10"/>
      <color rgb="FF213830"/>
      <name val="Franklin Gothic Book"/>
      <family val="2"/>
    </font>
    <font>
      <sz val="11"/>
      <color rgb="FF213830"/>
      <name val="Plus Jakarta Sans"/>
    </font>
    <font>
      <b/>
      <sz val="10"/>
      <color rgb="FF213830"/>
      <name val="Franklin Gothic Book"/>
      <family val="2"/>
    </font>
    <font>
      <b/>
      <vertAlign val="superscript"/>
      <sz val="10"/>
      <color rgb="FF21383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13830"/>
        <bgColor indexed="64"/>
      </patternFill>
    </fill>
    <fill>
      <patternFill patternType="solid">
        <fgColor rgb="FFE3DB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0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164" fontId="9" fillId="0" borderId="0" xfId="0" applyNumberFormat="1" applyFont="1"/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165" fontId="14" fillId="2" borderId="4" xfId="0" applyNumberFormat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center" vertical="center" wrapText="1"/>
    </xf>
    <xf numFmtId="165" fontId="14" fillId="2" borderId="6" xfId="0" applyNumberFormat="1" applyFont="1" applyFill="1" applyBorder="1" applyAlignment="1">
      <alignment horizontal="center" vertical="center" wrapText="1"/>
    </xf>
    <xf numFmtId="165" fontId="14" fillId="2" borderId="7" xfId="0" applyNumberFormat="1" applyFont="1" applyFill="1" applyBorder="1" applyAlignment="1">
      <alignment horizontal="right" vertical="center" wrapText="1"/>
    </xf>
    <xf numFmtId="0" fontId="16" fillId="0" borderId="8" xfId="0" applyFont="1" applyBorder="1"/>
    <xf numFmtId="165" fontId="2" fillId="3" borderId="9" xfId="0" applyNumberFormat="1" applyFont="1" applyFill="1" applyBorder="1" applyAlignment="1">
      <alignment horizontal="center"/>
    </xf>
    <xf numFmtId="0" fontId="16" fillId="0" borderId="10" xfId="0" applyFont="1" applyBorder="1"/>
    <xf numFmtId="165" fontId="2" fillId="3" borderId="11" xfId="0" applyNumberFormat="1" applyFont="1" applyFill="1" applyBorder="1" applyAlignment="1">
      <alignment horizontal="center"/>
    </xf>
    <xf numFmtId="0" fontId="16" fillId="0" borderId="12" xfId="0" applyFont="1" applyBorder="1"/>
    <xf numFmtId="165" fontId="2" fillId="3" borderId="13" xfId="0" applyNumberFormat="1" applyFont="1" applyFill="1" applyBorder="1" applyAlignment="1">
      <alignment horizontal="center"/>
    </xf>
    <xf numFmtId="165" fontId="14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165" fontId="2" fillId="3" borderId="9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165" fontId="2" fillId="3" borderId="11" xfId="0" applyNumberFormat="1" applyFont="1" applyFill="1" applyBorder="1" applyAlignment="1">
      <alignment horizontal="center" vertical="center"/>
    </xf>
    <xf numFmtId="165" fontId="2" fillId="3" borderId="14" xfId="0" applyNumberFormat="1" applyFont="1" applyFill="1" applyBorder="1" applyAlignment="1">
      <alignment horizontal="center"/>
    </xf>
    <xf numFmtId="165" fontId="2" fillId="3" borderId="14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64" fontId="8" fillId="0" borderId="0" xfId="0" applyNumberFormat="1" applyFont="1"/>
    <xf numFmtId="0" fontId="9" fillId="0" borderId="0" xfId="0" applyFont="1" applyFill="1" applyAlignment="1">
      <alignment horizontal="centerContinuous"/>
    </xf>
    <xf numFmtId="0" fontId="14" fillId="4" borderId="2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165" fontId="14" fillId="4" borderId="4" xfId="0" applyNumberFormat="1" applyFont="1" applyFill="1" applyBorder="1" applyAlignment="1">
      <alignment horizontal="right" vertical="center" wrapText="1" indent="2"/>
    </xf>
    <xf numFmtId="165" fontId="14" fillId="4" borderId="16" xfId="0" applyNumberFormat="1" applyFont="1" applyFill="1" applyBorder="1" applyAlignment="1">
      <alignment horizontal="right" vertical="center" wrapText="1" indent="2"/>
    </xf>
    <xf numFmtId="165" fontId="14" fillId="4" borderId="7" xfId="0" applyNumberFormat="1" applyFont="1" applyFill="1" applyBorder="1" applyAlignment="1">
      <alignment horizontal="right" vertical="center" wrapText="1" indent="2"/>
    </xf>
    <xf numFmtId="165" fontId="14" fillId="4" borderId="5" xfId="0" applyNumberFormat="1" applyFont="1" applyFill="1" applyBorder="1" applyAlignment="1">
      <alignment horizontal="right" vertical="center" wrapText="1" indent="2"/>
    </xf>
    <xf numFmtId="165" fontId="2" fillId="5" borderId="9" xfId="0" applyNumberFormat="1" applyFont="1" applyFill="1" applyBorder="1" applyAlignment="1">
      <alignment horizontal="center"/>
    </xf>
    <xf numFmtId="165" fontId="2" fillId="5" borderId="17" xfId="0" applyNumberFormat="1" applyFont="1" applyFill="1" applyBorder="1" applyAlignment="1">
      <alignment horizontal="center"/>
    </xf>
    <xf numFmtId="165" fontId="2" fillId="5" borderId="11" xfId="0" applyNumberFormat="1" applyFont="1" applyFill="1" applyBorder="1" applyAlignment="1">
      <alignment horizontal="center"/>
    </xf>
    <xf numFmtId="165" fontId="2" fillId="5" borderId="18" xfId="0" applyNumberFormat="1" applyFont="1" applyFill="1" applyBorder="1" applyAlignment="1">
      <alignment horizontal="center"/>
    </xf>
    <xf numFmtId="165" fontId="2" fillId="5" borderId="13" xfId="0" applyNumberFormat="1" applyFont="1" applyFill="1" applyBorder="1" applyAlignment="1">
      <alignment horizontal="center"/>
    </xf>
    <xf numFmtId="165" fontId="2" fillId="5" borderId="19" xfId="0" applyNumberFormat="1" applyFont="1" applyFill="1" applyBorder="1" applyAlignment="1">
      <alignment horizontal="center"/>
    </xf>
    <xf numFmtId="165" fontId="14" fillId="4" borderId="7" xfId="0" applyNumberFormat="1" applyFont="1" applyFill="1" applyBorder="1" applyAlignment="1">
      <alignment horizontal="center" vertical="center" wrapText="1"/>
    </xf>
    <xf numFmtId="165" fontId="14" fillId="4" borderId="20" xfId="0" applyNumberFormat="1" applyFont="1" applyFill="1" applyBorder="1" applyAlignment="1">
      <alignment horizontal="center" vertical="center" wrapText="1"/>
    </xf>
    <xf numFmtId="165" fontId="2" fillId="5" borderId="9" xfId="0" applyNumberFormat="1" applyFont="1" applyFill="1" applyBorder="1" applyAlignment="1">
      <alignment horizontal="center" vertical="center"/>
    </xf>
    <xf numFmtId="165" fontId="2" fillId="5" borderId="17" xfId="0" applyNumberFormat="1" applyFont="1" applyFill="1" applyBorder="1" applyAlignment="1">
      <alignment horizontal="center" vertical="center"/>
    </xf>
    <xf numFmtId="165" fontId="2" fillId="5" borderId="11" xfId="0" applyNumberFormat="1" applyFont="1" applyFill="1" applyBorder="1" applyAlignment="1">
      <alignment horizontal="center" vertical="center"/>
    </xf>
    <xf numFmtId="165" fontId="2" fillId="5" borderId="18" xfId="0" applyNumberFormat="1" applyFont="1" applyFill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165" fontId="2" fillId="5" borderId="14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0" fontId="20" fillId="0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3" fontId="19" fillId="0" borderId="0" xfId="1" applyFont="1"/>
    <xf numFmtId="43" fontId="18" fillId="0" borderId="0" xfId="1" applyFont="1"/>
    <xf numFmtId="0" fontId="18" fillId="0" borderId="0" xfId="1" applyNumberFormat="1" applyFont="1"/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4" fillId="0" borderId="0" xfId="0" applyFont="1"/>
    <xf numFmtId="166" fontId="24" fillId="0" borderId="0" xfId="0" applyNumberFormat="1" applyFont="1"/>
    <xf numFmtId="0" fontId="25" fillId="6" borderId="1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 wrapText="1"/>
    </xf>
    <xf numFmtId="165" fontId="25" fillId="6" borderId="3" xfId="0" applyNumberFormat="1" applyFont="1" applyFill="1" applyBorder="1" applyAlignment="1">
      <alignment horizontal="center" vertical="center" wrapText="1"/>
    </xf>
    <xf numFmtId="165" fontId="25" fillId="6" borderId="4" xfId="0" applyNumberFormat="1" applyFont="1" applyFill="1" applyBorder="1" applyAlignment="1">
      <alignment vertical="center" wrapText="1"/>
    </xf>
    <xf numFmtId="165" fontId="25" fillId="6" borderId="22" xfId="0" applyNumberFormat="1" applyFont="1" applyFill="1" applyBorder="1" applyAlignment="1">
      <alignment vertical="center" wrapText="1"/>
    </xf>
    <xf numFmtId="165" fontId="22" fillId="7" borderId="6" xfId="0" applyNumberFormat="1" applyFont="1" applyFill="1" applyBorder="1" applyAlignment="1">
      <alignment horizontal="center" vertical="center" wrapText="1"/>
    </xf>
    <xf numFmtId="165" fontId="22" fillId="7" borderId="7" xfId="0" applyNumberFormat="1" applyFont="1" applyFill="1" applyBorder="1" applyAlignment="1">
      <alignment vertical="center" wrapText="1"/>
    </xf>
    <xf numFmtId="165" fontId="22" fillId="7" borderId="20" xfId="0" applyNumberFormat="1" applyFont="1" applyFill="1" applyBorder="1" applyAlignment="1">
      <alignment vertical="center" wrapText="1"/>
    </xf>
    <xf numFmtId="0" fontId="26" fillId="0" borderId="8" xfId="0" applyFont="1" applyBorder="1"/>
    <xf numFmtId="165" fontId="6" fillId="3" borderId="11" xfId="0" applyNumberFormat="1" applyFont="1" applyFill="1" applyBorder="1" applyAlignment="1"/>
    <xf numFmtId="0" fontId="27" fillId="0" borderId="10" xfId="0" applyFont="1" applyBorder="1"/>
    <xf numFmtId="165" fontId="27" fillId="3" borderId="11" xfId="0" applyNumberFormat="1" applyFont="1" applyFill="1" applyBorder="1" applyAlignment="1"/>
    <xf numFmtId="165" fontId="27" fillId="3" borderId="18" xfId="0" applyNumberFormat="1" applyFont="1" applyFill="1" applyBorder="1" applyAlignment="1"/>
    <xf numFmtId="0" fontId="27" fillId="0" borderId="12" xfId="0" applyFont="1" applyBorder="1"/>
    <xf numFmtId="165" fontId="27" fillId="3" borderId="9" xfId="0" applyNumberFormat="1" applyFont="1" applyFill="1" applyBorder="1" applyAlignment="1"/>
    <xf numFmtId="165" fontId="27" fillId="3" borderId="17" xfId="0" applyNumberFormat="1" applyFont="1" applyFill="1" applyBorder="1" applyAlignment="1"/>
    <xf numFmtId="0" fontId="27" fillId="0" borderId="8" xfId="0" applyFont="1" applyBorder="1" applyAlignment="1">
      <alignment vertical="center"/>
    </xf>
    <xf numFmtId="165" fontId="27" fillId="3" borderId="9" xfId="0" applyNumberFormat="1" applyFont="1" applyFill="1" applyBorder="1" applyAlignment="1">
      <alignment vertical="center"/>
    </xf>
    <xf numFmtId="165" fontId="27" fillId="3" borderId="17" xfId="0" applyNumberFormat="1" applyFont="1" applyFill="1" applyBorder="1" applyAlignment="1">
      <alignment vertical="center"/>
    </xf>
    <xf numFmtId="0" fontId="27" fillId="0" borderId="10" xfId="0" applyFont="1" applyBorder="1" applyAlignment="1">
      <alignment vertical="center"/>
    </xf>
    <xf numFmtId="165" fontId="27" fillId="3" borderId="11" xfId="0" applyNumberFormat="1" applyFont="1" applyFill="1" applyBorder="1" applyAlignment="1">
      <alignment vertical="center"/>
    </xf>
    <xf numFmtId="165" fontId="27" fillId="3" borderId="18" xfId="0" applyNumberFormat="1" applyFont="1" applyFill="1" applyBorder="1" applyAlignment="1">
      <alignment vertical="center"/>
    </xf>
    <xf numFmtId="0" fontId="27" fillId="0" borderId="12" xfId="0" applyFont="1" applyBorder="1" applyAlignment="1">
      <alignment vertical="center"/>
    </xf>
    <xf numFmtId="165" fontId="27" fillId="3" borderId="13" xfId="0" applyNumberFormat="1" applyFont="1" applyFill="1" applyBorder="1" applyAlignment="1">
      <alignment vertical="center"/>
    </xf>
    <xf numFmtId="165" fontId="27" fillId="3" borderId="19" xfId="0" applyNumberFormat="1" applyFont="1" applyFill="1" applyBorder="1" applyAlignment="1">
      <alignment vertical="center"/>
    </xf>
    <xf numFmtId="0" fontId="27" fillId="0" borderId="21" xfId="0" applyFont="1" applyBorder="1" applyAlignment="1">
      <alignment vertical="center"/>
    </xf>
    <xf numFmtId="165" fontId="27" fillId="3" borderId="14" xfId="0" applyNumberFormat="1" applyFont="1" applyFill="1" applyBorder="1" applyAlignment="1">
      <alignment vertical="center"/>
    </xf>
    <xf numFmtId="165" fontId="27" fillId="3" borderId="23" xfId="0" applyNumberFormat="1" applyFont="1" applyFill="1" applyBorder="1" applyAlignment="1">
      <alignment vertical="center"/>
    </xf>
    <xf numFmtId="0" fontId="28" fillId="0" borderId="0" xfId="0" applyFont="1"/>
    <xf numFmtId="0" fontId="29" fillId="0" borderId="0" xfId="0" applyFont="1" applyFill="1" applyBorder="1" applyAlignment="1">
      <alignment vertical="center"/>
    </xf>
    <xf numFmtId="0" fontId="27" fillId="0" borderId="0" xfId="0" applyFont="1"/>
    <xf numFmtId="166" fontId="27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T42"/>
  <sheetViews>
    <sheetView showGridLines="0" tabSelected="1" zoomScaleNormal="100" workbookViewId="0">
      <pane xSplit="3" ySplit="7" topLeftCell="N23" activePane="bottomRight" state="frozen"/>
      <selection pane="topRight" activeCell="D1" sqref="D1"/>
      <selection pane="bottomLeft" activeCell="A8" sqref="A8"/>
      <selection pane="bottomRight" activeCell="C1" sqref="C1"/>
    </sheetView>
  </sheetViews>
  <sheetFormatPr baseColWidth="10" defaultColWidth="11.42578125" defaultRowHeight="21" x14ac:dyDescent="0.5"/>
  <cols>
    <col min="1" max="1" width="3.140625" style="54" customWidth="1"/>
    <col min="2" max="2" width="0.85546875" style="54" customWidth="1"/>
    <col min="3" max="3" width="25" style="55" customWidth="1"/>
    <col min="4" max="9" width="7" style="55" bestFit="1" customWidth="1"/>
    <col min="10" max="10" width="8.85546875" style="55" bestFit="1" customWidth="1"/>
    <col min="11" max="11" width="7" style="55" bestFit="1" customWidth="1"/>
    <col min="12" max="12" width="8.85546875" style="55" bestFit="1" customWidth="1"/>
    <col min="13" max="13" width="7" style="55" bestFit="1" customWidth="1"/>
    <col min="14" max="14" width="8.85546875" style="56" bestFit="1" customWidth="1"/>
    <col min="15" max="15" width="7" style="56" bestFit="1" customWidth="1"/>
    <col min="16" max="16" width="8.85546875" style="56" bestFit="1" customWidth="1"/>
    <col min="17" max="17" width="7" style="56" bestFit="1" customWidth="1"/>
    <col min="18" max="18" width="8.85546875" style="56" bestFit="1" customWidth="1"/>
    <col min="19" max="19" width="7" style="56" bestFit="1" customWidth="1"/>
    <col min="20" max="20" width="8.85546875" style="56" bestFit="1" customWidth="1"/>
    <col min="21" max="21" width="7" style="56" bestFit="1" customWidth="1"/>
    <col min="22" max="22" width="8.85546875" style="56" bestFit="1" customWidth="1"/>
    <col min="23" max="24" width="7" style="56" bestFit="1" customWidth="1"/>
    <col min="25" max="25" width="7" style="55" bestFit="1" customWidth="1"/>
    <col min="26" max="26" width="7" style="56" bestFit="1" customWidth="1"/>
    <col min="27" max="29" width="7" style="55" bestFit="1" customWidth="1"/>
    <col min="30" max="30" width="8.85546875" style="55" bestFit="1" customWidth="1"/>
    <col min="31" max="31" width="7" style="55" bestFit="1" customWidth="1"/>
    <col min="32" max="32" width="8.85546875" style="55" bestFit="1" customWidth="1"/>
    <col min="33" max="33" width="7" style="55" bestFit="1" customWidth="1"/>
    <col min="34" max="34" width="8.85546875" style="54" bestFit="1" customWidth="1"/>
    <col min="35" max="35" width="7" style="54" bestFit="1" customWidth="1"/>
    <col min="36" max="36" width="8.85546875" style="54" bestFit="1" customWidth="1"/>
    <col min="37" max="37" width="7" style="54" bestFit="1" customWidth="1"/>
    <col min="38" max="16384" width="11.42578125" style="54"/>
  </cols>
  <sheetData>
    <row r="1" spans="2:46" x14ac:dyDescent="0.5"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2:46" x14ac:dyDescent="0.5">
      <c r="C2" s="63" t="s">
        <v>43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2:46" x14ac:dyDescent="0.5">
      <c r="C3" s="64" t="s">
        <v>1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</row>
    <row r="4" spans="2:46" ht="12" customHeight="1" thickBot="1" x14ac:dyDescent="0.55000000000000004"/>
    <row r="5" spans="2:46" x14ac:dyDescent="0.5">
      <c r="C5" s="67" t="s">
        <v>2</v>
      </c>
      <c r="D5" s="68">
        <v>2008</v>
      </c>
      <c r="E5" s="68" t="s">
        <v>3</v>
      </c>
      <c r="F5" s="68">
        <v>2009</v>
      </c>
      <c r="G5" s="68" t="s">
        <v>3</v>
      </c>
      <c r="H5" s="68">
        <v>2010</v>
      </c>
      <c r="I5" s="68" t="s">
        <v>3</v>
      </c>
      <c r="J5" s="68">
        <v>2011</v>
      </c>
      <c r="K5" s="68" t="s">
        <v>3</v>
      </c>
      <c r="L5" s="68">
        <v>2012</v>
      </c>
      <c r="M5" s="68" t="s">
        <v>3</v>
      </c>
      <c r="N5" s="68">
        <v>2013</v>
      </c>
      <c r="O5" s="68" t="s">
        <v>3</v>
      </c>
      <c r="P5" s="68">
        <v>2014</v>
      </c>
      <c r="Q5" s="68" t="s">
        <v>3</v>
      </c>
      <c r="R5" s="68">
        <v>2015</v>
      </c>
      <c r="S5" s="68" t="s">
        <v>3</v>
      </c>
      <c r="T5" s="68">
        <v>2016</v>
      </c>
      <c r="U5" s="68" t="s">
        <v>3</v>
      </c>
      <c r="V5" s="68">
        <v>2017</v>
      </c>
      <c r="W5" s="68" t="s">
        <v>3</v>
      </c>
      <c r="X5" s="68">
        <v>2018</v>
      </c>
      <c r="Y5" s="68" t="s">
        <v>3</v>
      </c>
      <c r="Z5" s="68">
        <v>2019</v>
      </c>
      <c r="AA5" s="68" t="s">
        <v>3</v>
      </c>
      <c r="AB5" s="68">
        <v>2020</v>
      </c>
      <c r="AC5" s="68" t="s">
        <v>3</v>
      </c>
      <c r="AD5" s="68">
        <v>2021</v>
      </c>
      <c r="AE5" s="68" t="s">
        <v>3</v>
      </c>
      <c r="AF5" s="68" t="s">
        <v>40</v>
      </c>
      <c r="AG5" s="68" t="s">
        <v>3</v>
      </c>
      <c r="AH5" s="68" t="s">
        <v>41</v>
      </c>
      <c r="AI5" s="69" t="s">
        <v>3</v>
      </c>
      <c r="AJ5" s="68" t="s">
        <v>44</v>
      </c>
      <c r="AK5" s="69" t="s">
        <v>3</v>
      </c>
    </row>
    <row r="6" spans="2:46" ht="28.5" customHeight="1" x14ac:dyDescent="0.5">
      <c r="C6" s="70" t="s">
        <v>7</v>
      </c>
      <c r="D6" s="71">
        <f t="shared" ref="D6:AG6" si="0">+D7+D14</f>
        <v>737.6</v>
      </c>
      <c r="E6" s="71">
        <f t="shared" si="0"/>
        <v>100</v>
      </c>
      <c r="F6" s="71">
        <f t="shared" si="0"/>
        <v>522.30000000000007</v>
      </c>
      <c r="G6" s="71">
        <f t="shared" si="0"/>
        <v>100.00000000000001</v>
      </c>
      <c r="H6" s="71">
        <f t="shared" si="0"/>
        <v>658.3</v>
      </c>
      <c r="I6" s="71">
        <f t="shared" si="0"/>
        <v>100.00000000000001</v>
      </c>
      <c r="J6" s="71">
        <f t="shared" si="0"/>
        <v>1219.1999999999998</v>
      </c>
      <c r="K6" s="71">
        <f t="shared" si="0"/>
        <v>100.00000000000003</v>
      </c>
      <c r="L6" s="71">
        <f t="shared" si="0"/>
        <v>1270.0999999999999</v>
      </c>
      <c r="M6" s="71">
        <f t="shared" si="0"/>
        <v>100.00000000000001</v>
      </c>
      <c r="N6" s="71">
        <f t="shared" si="0"/>
        <v>1479.3</v>
      </c>
      <c r="O6" s="71">
        <f t="shared" si="0"/>
        <v>99.999999999999986</v>
      </c>
      <c r="P6" s="71">
        <f t="shared" si="0"/>
        <v>1442.3999999999999</v>
      </c>
      <c r="Q6" s="71">
        <f t="shared" si="0"/>
        <v>100</v>
      </c>
      <c r="R6" s="71">
        <f t="shared" si="0"/>
        <v>1230.9000000000001</v>
      </c>
      <c r="S6" s="71">
        <f t="shared" si="0"/>
        <v>100</v>
      </c>
      <c r="T6" s="71">
        <f t="shared" si="0"/>
        <v>1174.3999999999999</v>
      </c>
      <c r="U6" s="71">
        <f t="shared" si="0"/>
        <v>100.00000000000001</v>
      </c>
      <c r="V6" s="71">
        <f t="shared" si="0"/>
        <v>1130</v>
      </c>
      <c r="W6" s="71">
        <f t="shared" si="0"/>
        <v>99.999999999999986</v>
      </c>
      <c r="X6" s="71">
        <f t="shared" si="0"/>
        <v>980.65193999999997</v>
      </c>
      <c r="Y6" s="71">
        <f t="shared" si="0"/>
        <v>100</v>
      </c>
      <c r="Z6" s="71">
        <f t="shared" si="0"/>
        <v>976.14102000000003</v>
      </c>
      <c r="AA6" s="71">
        <f t="shared" si="0"/>
        <v>100</v>
      </c>
      <c r="AB6" s="71">
        <f t="shared" si="0"/>
        <v>934.87962000000005</v>
      </c>
      <c r="AC6" s="71">
        <f t="shared" si="0"/>
        <v>100</v>
      </c>
      <c r="AD6" s="71">
        <f t="shared" si="0"/>
        <v>3461.7742800000001</v>
      </c>
      <c r="AE6" s="71">
        <f t="shared" si="0"/>
        <v>99.999999999999986</v>
      </c>
      <c r="AF6" s="71">
        <f>+AF7+AF14</f>
        <v>1442.1073099999999</v>
      </c>
      <c r="AG6" s="71">
        <f t="shared" si="0"/>
        <v>100</v>
      </c>
      <c r="AH6" s="71">
        <f>+AH7+AH14</f>
        <v>1610.9164900000003</v>
      </c>
      <c r="AI6" s="72">
        <f>+AI7+AI14</f>
        <v>99.999999999999986</v>
      </c>
      <c r="AJ6" s="71">
        <f>AJ7+AJ14</f>
        <v>1694.47705</v>
      </c>
      <c r="AK6" s="72">
        <v>100</v>
      </c>
    </row>
    <row r="7" spans="2:46" ht="28.5" x14ac:dyDescent="0.5">
      <c r="B7" s="57"/>
      <c r="C7" s="73" t="s">
        <v>8</v>
      </c>
      <c r="D7" s="74">
        <f t="shared" ref="D7:AD7" si="1">SUM(D8:D13)</f>
        <v>84.000000000000014</v>
      </c>
      <c r="E7" s="74">
        <f t="shared" ref="E7" si="2">SUM(E8:E13)</f>
        <v>11.388286334056401</v>
      </c>
      <c r="F7" s="74">
        <f t="shared" si="1"/>
        <v>58.2</v>
      </c>
      <c r="G7" s="74">
        <f t="shared" ref="G7" si="3">SUM(G8:G13)</f>
        <v>11.143021252153932</v>
      </c>
      <c r="H7" s="74">
        <f t="shared" si="1"/>
        <v>-22.7</v>
      </c>
      <c r="I7" s="74">
        <f t="shared" ref="I7" si="4">SUM(I8:I13)</f>
        <v>-3.4482758620689657</v>
      </c>
      <c r="J7" s="74">
        <f t="shared" si="1"/>
        <v>60.1</v>
      </c>
      <c r="K7" s="74">
        <f t="shared" ref="K7" si="5">SUM(K8:K13)</f>
        <v>4.9294619422572179</v>
      </c>
      <c r="L7" s="74">
        <f t="shared" si="1"/>
        <v>99.399999999999991</v>
      </c>
      <c r="M7" s="74">
        <f t="shared" ref="M7" si="6">SUM(M8:M13)</f>
        <v>7.8261554208330057</v>
      </c>
      <c r="N7" s="74">
        <f t="shared" si="1"/>
        <v>139.29999999999998</v>
      </c>
      <c r="O7" s="74">
        <f t="shared" ref="O7" si="7">SUM(O8:O13)</f>
        <v>9.4166159670114258</v>
      </c>
      <c r="P7" s="74">
        <f t="shared" si="1"/>
        <v>108.7</v>
      </c>
      <c r="Q7" s="74">
        <f t="shared" ref="Q7" si="8">SUM(Q8:Q13)</f>
        <v>7.5360510260676659</v>
      </c>
      <c r="R7" s="74">
        <f t="shared" si="1"/>
        <v>138.60000000000002</v>
      </c>
      <c r="S7" s="74">
        <f t="shared" ref="S7" si="9">SUM(S8:S13)</f>
        <v>11.260053619302949</v>
      </c>
      <c r="T7" s="74">
        <f t="shared" si="1"/>
        <v>88.600000000000009</v>
      </c>
      <c r="U7" s="74">
        <f t="shared" ref="U7" si="10">SUM(U8:U13)</f>
        <v>7.5442779291553137</v>
      </c>
      <c r="V7" s="74">
        <f t="shared" si="1"/>
        <v>80.999999999999986</v>
      </c>
      <c r="W7" s="74">
        <f t="shared" ref="W7" si="11">SUM(W8:W13)</f>
        <v>7.1681415929203522</v>
      </c>
      <c r="X7" s="74">
        <f t="shared" si="1"/>
        <v>146.11682000000002</v>
      </c>
      <c r="Y7" s="74">
        <f t="shared" ref="Y7" si="12">SUM(Y8:Y13)</f>
        <v>14.899967464501218</v>
      </c>
      <c r="Z7" s="74">
        <f t="shared" si="1"/>
        <v>76.464820000000003</v>
      </c>
      <c r="AA7" s="74">
        <f t="shared" si="1"/>
        <v>7.8333784190321198</v>
      </c>
      <c r="AB7" s="74">
        <f t="shared" si="1"/>
        <v>241.49460999999999</v>
      </c>
      <c r="AC7" s="74">
        <f>SUM(AC8:AC13)</f>
        <v>25.831626322114069</v>
      </c>
      <c r="AD7" s="74">
        <f t="shared" si="1"/>
        <v>256.89741999999995</v>
      </c>
      <c r="AE7" s="74">
        <f t="shared" ref="AE7:AK7" si="13">SUM(AE8:AE13)</f>
        <v>7.4209754657949549</v>
      </c>
      <c r="AF7" s="74">
        <f t="shared" si="13"/>
        <v>513.07833999999991</v>
      </c>
      <c r="AG7" s="74">
        <f t="shared" si="13"/>
        <v>35.578374538577158</v>
      </c>
      <c r="AH7" s="74">
        <f t="shared" si="13"/>
        <v>763.24553000000014</v>
      </c>
      <c r="AI7" s="74">
        <f t="shared" si="13"/>
        <v>47.37958390381862</v>
      </c>
      <c r="AJ7" s="74">
        <f t="shared" si="13"/>
        <v>749.29737999999998</v>
      </c>
      <c r="AK7" s="75">
        <f t="shared" si="13"/>
        <v>44.219978075241556</v>
      </c>
      <c r="AL7" s="61"/>
      <c r="AM7" s="61"/>
      <c r="AN7" s="61"/>
      <c r="AO7" s="61"/>
      <c r="AP7" s="61"/>
      <c r="AQ7" s="61"/>
      <c r="AR7" s="61"/>
    </row>
    <row r="8" spans="2:46" x14ac:dyDescent="0.5">
      <c r="C8" s="76" t="s">
        <v>9</v>
      </c>
      <c r="D8" s="77">
        <v>8.6999999999999993</v>
      </c>
      <c r="E8" s="77">
        <f t="shared" ref="E8:E13" si="14">(D8/D$6)*100</f>
        <v>1.1795010845986984</v>
      </c>
      <c r="F8" s="77">
        <v>5.2</v>
      </c>
      <c r="G8" s="77">
        <f t="shared" ref="G8:G13" si="15">(F8/F$6)*100</f>
        <v>0.99559640053609022</v>
      </c>
      <c r="H8" s="77">
        <v>8.9</v>
      </c>
      <c r="I8" s="77">
        <f t="shared" ref="I8:I13" si="16">(H8/H$6)*100</f>
        <v>1.3519671882120614</v>
      </c>
      <c r="J8" s="77">
        <v>15.1</v>
      </c>
      <c r="K8" s="77">
        <f t="shared" ref="K8:K13" si="17">(J8/J$6)*100</f>
        <v>1.2385170603674542</v>
      </c>
      <c r="L8" s="77">
        <v>27.7</v>
      </c>
      <c r="M8" s="77">
        <f t="shared" ref="M8:M13" si="18">(L8/L$6)*100</f>
        <v>2.1809306353830404</v>
      </c>
      <c r="N8" s="77">
        <v>8.9</v>
      </c>
      <c r="O8" s="77">
        <f t="shared" ref="O8:O13" si="19">(N8/N$6)*100</f>
        <v>0.60163590887581964</v>
      </c>
      <c r="P8" s="77">
        <v>26.5</v>
      </c>
      <c r="Q8" s="77">
        <f t="shared" ref="Q8:Q13" si="20">(P8/P$6)*100</f>
        <v>1.8372157515252359</v>
      </c>
      <c r="R8" s="77">
        <v>53.4</v>
      </c>
      <c r="S8" s="77">
        <f t="shared" ref="S8:S13" si="21">(R8/R$6)*100</f>
        <v>4.3382890567877155</v>
      </c>
      <c r="T8" s="77">
        <v>18.600000000000001</v>
      </c>
      <c r="U8" s="77">
        <f t="shared" ref="U8:U13" si="22">(T8/T$6)*100</f>
        <v>1.5837874659400546</v>
      </c>
      <c r="V8" s="77">
        <v>-23.900000000000006</v>
      </c>
      <c r="W8" s="77">
        <f t="shared" ref="W8:W13" si="23">(V8/V$6)*100</f>
        <v>-2.115044247787611</v>
      </c>
      <c r="X8" s="77">
        <v>52.23236</v>
      </c>
      <c r="Y8" s="77">
        <f t="shared" ref="Y8:Y13" si="24">(X8/X$6)*100</f>
        <v>5.3262893662352822</v>
      </c>
      <c r="Z8" s="77">
        <v>23.813969999999998</v>
      </c>
      <c r="AA8" s="77">
        <f t="shared" ref="AA8:AA13" si="25">(Z8/Z$6)*100</f>
        <v>2.4396034499195616</v>
      </c>
      <c r="AB8" s="77">
        <v>177.99467999999999</v>
      </c>
      <c r="AC8" s="77">
        <f>(AB8/AB$6)*100</f>
        <v>19.039315457534521</v>
      </c>
      <c r="AD8" s="77">
        <v>209.14973999999998</v>
      </c>
      <c r="AE8" s="77">
        <f t="shared" ref="AE8:AE13" si="26">(AD8/$AD$6)*100</f>
        <v>6.0416920077180762</v>
      </c>
      <c r="AF8" s="77">
        <v>413.22396000000003</v>
      </c>
      <c r="AG8" s="77">
        <f t="shared" ref="AG8:AG13" si="27">(AF8/$AF$6)*100</f>
        <v>28.654175534274216</v>
      </c>
      <c r="AH8" s="77">
        <v>578.42743000000007</v>
      </c>
      <c r="AI8" s="77">
        <f t="shared" ref="AI8:AI13" si="28">(AH8/$AH$6)*100</f>
        <v>35.906729715082868</v>
      </c>
      <c r="AJ8" s="77">
        <v>541.89909</v>
      </c>
      <c r="AK8" s="80">
        <f t="shared" ref="AK8:AK13" si="29">(AJ8/$AJ$6)*100</f>
        <v>31.980314516505253</v>
      </c>
      <c r="AL8" s="60"/>
      <c r="AM8" s="60"/>
      <c r="AN8" s="60"/>
      <c r="AO8" s="60"/>
      <c r="AP8" s="60"/>
      <c r="AQ8" s="60"/>
      <c r="AR8" s="60"/>
      <c r="AS8" s="60"/>
      <c r="AT8" s="60"/>
    </row>
    <row r="9" spans="2:46" x14ac:dyDescent="0.5">
      <c r="C9" s="78" t="s">
        <v>10</v>
      </c>
      <c r="D9" s="79">
        <v>2.7</v>
      </c>
      <c r="E9" s="79">
        <f t="shared" si="14"/>
        <v>0.36605206073752711</v>
      </c>
      <c r="F9" s="79">
        <v>31.3</v>
      </c>
      <c r="G9" s="79">
        <f t="shared" si="15"/>
        <v>5.992724487842235</v>
      </c>
      <c r="H9" s="79">
        <v>-35.4</v>
      </c>
      <c r="I9" s="79">
        <f t="shared" si="16"/>
        <v>-5.3774874677198845</v>
      </c>
      <c r="J9" s="79">
        <v>15.9</v>
      </c>
      <c r="K9" s="79">
        <f t="shared" si="17"/>
        <v>1.3041338582677169</v>
      </c>
      <c r="L9" s="79">
        <v>22.9</v>
      </c>
      <c r="M9" s="79">
        <f t="shared" si="18"/>
        <v>1.8030076371939219</v>
      </c>
      <c r="N9" s="79">
        <v>61.1</v>
      </c>
      <c r="O9" s="79">
        <f t="shared" si="19"/>
        <v>4.130331913742987</v>
      </c>
      <c r="P9" s="79">
        <v>31.3</v>
      </c>
      <c r="Q9" s="79">
        <f t="shared" si="20"/>
        <v>2.1699944536882976</v>
      </c>
      <c r="R9" s="79">
        <v>62.2</v>
      </c>
      <c r="S9" s="79">
        <f t="shared" si="21"/>
        <v>5.0532130961085384</v>
      </c>
      <c r="T9" s="79">
        <v>30.8</v>
      </c>
      <c r="U9" s="79">
        <f t="shared" si="22"/>
        <v>2.622615803814714</v>
      </c>
      <c r="V9" s="79">
        <v>14.3</v>
      </c>
      <c r="W9" s="79">
        <f t="shared" si="23"/>
        <v>1.2654867256637168</v>
      </c>
      <c r="X9" s="79">
        <v>33.798620000000007</v>
      </c>
      <c r="Y9" s="79">
        <f t="shared" si="24"/>
        <v>3.4465459783825043</v>
      </c>
      <c r="Z9" s="79">
        <v>34.792760000000001</v>
      </c>
      <c r="AA9" s="79">
        <f t="shared" si="25"/>
        <v>3.5643169672349186</v>
      </c>
      <c r="AB9" s="79">
        <v>25.533850000000001</v>
      </c>
      <c r="AC9" s="77">
        <f>(AB9/$AB$6)*100</f>
        <v>2.7312446922310705</v>
      </c>
      <c r="AD9" s="79">
        <v>41.29757</v>
      </c>
      <c r="AE9" s="77">
        <f t="shared" si="26"/>
        <v>1.1929596403379599</v>
      </c>
      <c r="AF9" s="79">
        <v>51.521080000000005</v>
      </c>
      <c r="AG9" s="79">
        <f t="shared" si="27"/>
        <v>3.5726245642565955</v>
      </c>
      <c r="AH9" s="79">
        <v>62.298799999999993</v>
      </c>
      <c r="AI9" s="79">
        <f t="shared" si="28"/>
        <v>3.8672892348379886</v>
      </c>
      <c r="AJ9" s="79">
        <v>115.71250000000001</v>
      </c>
      <c r="AK9" s="80">
        <f t="shared" si="29"/>
        <v>6.8288030221477474</v>
      </c>
      <c r="AL9" s="60"/>
      <c r="AM9" s="60"/>
      <c r="AN9" s="60"/>
      <c r="AO9" s="60"/>
      <c r="AP9" s="60"/>
      <c r="AQ9" s="60"/>
      <c r="AR9" s="60"/>
      <c r="AS9" s="60"/>
      <c r="AT9" s="60"/>
    </row>
    <row r="10" spans="2:46" x14ac:dyDescent="0.5">
      <c r="C10" s="78" t="s">
        <v>11</v>
      </c>
      <c r="D10" s="79">
        <v>66.400000000000006</v>
      </c>
      <c r="E10" s="79">
        <f t="shared" si="14"/>
        <v>9.0021691973969649</v>
      </c>
      <c r="F10" s="79">
        <v>12</v>
      </c>
      <c r="G10" s="79">
        <f t="shared" si="15"/>
        <v>2.297530155083285</v>
      </c>
      <c r="H10" s="79">
        <v>0.8</v>
      </c>
      <c r="I10" s="79">
        <f t="shared" si="16"/>
        <v>0.12152514051344374</v>
      </c>
      <c r="J10" s="79">
        <v>20.3</v>
      </c>
      <c r="K10" s="79">
        <f t="shared" si="17"/>
        <v>1.6650262467191603</v>
      </c>
      <c r="L10" s="79">
        <v>5.7</v>
      </c>
      <c r="M10" s="79">
        <f t="shared" si="18"/>
        <v>0.44878356034957878</v>
      </c>
      <c r="N10" s="79">
        <v>10.7</v>
      </c>
      <c r="O10" s="79">
        <f t="shared" si="19"/>
        <v>0.72331508145744605</v>
      </c>
      <c r="P10" s="79">
        <v>37.6</v>
      </c>
      <c r="Q10" s="79">
        <f t="shared" si="20"/>
        <v>2.6067665002773159</v>
      </c>
      <c r="R10" s="79">
        <v>13</v>
      </c>
      <c r="S10" s="79">
        <f t="shared" si="21"/>
        <v>1.0561377853603053</v>
      </c>
      <c r="T10" s="79">
        <v>-14.8</v>
      </c>
      <c r="U10" s="79">
        <f t="shared" si="22"/>
        <v>-1.2602179836512264</v>
      </c>
      <c r="V10" s="79">
        <v>-1.5999999999999988</v>
      </c>
      <c r="W10" s="79">
        <f t="shared" si="23"/>
        <v>-0.14159292035398219</v>
      </c>
      <c r="X10" s="79">
        <v>27.931569999999994</v>
      </c>
      <c r="Y10" s="79">
        <f t="shared" si="24"/>
        <v>2.8482654100495628</v>
      </c>
      <c r="Z10" s="79">
        <v>11.82986</v>
      </c>
      <c r="AA10" s="79">
        <f t="shared" si="25"/>
        <v>1.211900714919244</v>
      </c>
      <c r="AB10" s="79">
        <v>24.406370000000003</v>
      </c>
      <c r="AC10" s="77">
        <f>(AB10/$AB$6)*100</f>
        <v>2.6106430686765858</v>
      </c>
      <c r="AD10" s="79">
        <v>-9.4874800000000015</v>
      </c>
      <c r="AE10" s="77">
        <f t="shared" si="26"/>
        <v>-0.2740640848484206</v>
      </c>
      <c r="AF10" s="79">
        <v>33.091250000000002</v>
      </c>
      <c r="AG10" s="79">
        <f t="shared" si="27"/>
        <v>2.2946454657386073</v>
      </c>
      <c r="AH10" s="79">
        <v>97.868769999999998</v>
      </c>
      <c r="AI10" s="79">
        <f t="shared" si="28"/>
        <v>6.0753472080976696</v>
      </c>
      <c r="AJ10" s="79">
        <v>53.642749999999992</v>
      </c>
      <c r="AK10" s="80">
        <f t="shared" si="29"/>
        <v>3.1657407221891849</v>
      </c>
      <c r="AL10" s="60"/>
      <c r="AM10" s="60"/>
      <c r="AN10" s="60"/>
      <c r="AO10" s="60"/>
      <c r="AP10" s="60"/>
      <c r="AQ10" s="60"/>
      <c r="AR10" s="60"/>
      <c r="AS10" s="60"/>
      <c r="AT10" s="60"/>
    </row>
    <row r="11" spans="2:46" x14ac:dyDescent="0.5">
      <c r="C11" s="78" t="s">
        <v>12</v>
      </c>
      <c r="D11" s="79">
        <v>5.9</v>
      </c>
      <c r="E11" s="79">
        <f t="shared" si="14"/>
        <v>0.79989154013015185</v>
      </c>
      <c r="F11" s="79">
        <v>9.6</v>
      </c>
      <c r="G11" s="79">
        <f t="shared" si="15"/>
        <v>1.838024124066628</v>
      </c>
      <c r="H11" s="79">
        <v>2.5</v>
      </c>
      <c r="I11" s="79">
        <f t="shared" si="16"/>
        <v>0.37976606410451164</v>
      </c>
      <c r="J11" s="79">
        <v>8.1999999999999993</v>
      </c>
      <c r="K11" s="79">
        <f t="shared" si="17"/>
        <v>0.67257217847769035</v>
      </c>
      <c r="L11" s="79">
        <v>25.7</v>
      </c>
      <c r="M11" s="79">
        <f t="shared" si="18"/>
        <v>2.0234627194709081</v>
      </c>
      <c r="N11" s="79">
        <v>56.7</v>
      </c>
      <c r="O11" s="79">
        <f t="shared" si="19"/>
        <v>3.8328939363212333</v>
      </c>
      <c r="P11" s="79">
        <v>8.5</v>
      </c>
      <c r="Q11" s="79">
        <f t="shared" si="20"/>
        <v>0.58929561841375488</v>
      </c>
      <c r="R11" s="79">
        <v>5.3</v>
      </c>
      <c r="S11" s="79">
        <f t="shared" si="21"/>
        <v>0.43057925095458605</v>
      </c>
      <c r="T11" s="79">
        <v>51.7</v>
      </c>
      <c r="U11" s="79">
        <f t="shared" si="22"/>
        <v>4.4022479564032704</v>
      </c>
      <c r="V11" s="79">
        <v>87.6</v>
      </c>
      <c r="W11" s="79">
        <f t="shared" si="23"/>
        <v>7.7522123893805306</v>
      </c>
      <c r="X11" s="79">
        <v>29.285220000000002</v>
      </c>
      <c r="Y11" s="79">
        <f t="shared" si="24"/>
        <v>2.9863011335092042</v>
      </c>
      <c r="Z11" s="79">
        <v>5.4627200000000009</v>
      </c>
      <c r="AA11" s="79">
        <f t="shared" si="25"/>
        <v>0.55962405923685088</v>
      </c>
      <c r="AB11" s="79">
        <v>11.485380000000001</v>
      </c>
      <c r="AC11" s="77">
        <f>(AB11/$AB$6)*100</f>
        <v>1.2285410607196678</v>
      </c>
      <c r="AD11" s="79">
        <v>15.80247</v>
      </c>
      <c r="AE11" s="77">
        <f t="shared" si="26"/>
        <v>0.45648470182752643</v>
      </c>
      <c r="AF11" s="79">
        <v>14.740939999999998</v>
      </c>
      <c r="AG11" s="79">
        <f t="shared" si="27"/>
        <v>1.0221805199780867</v>
      </c>
      <c r="AH11" s="79">
        <v>32.939820000000005</v>
      </c>
      <c r="AI11" s="79">
        <f t="shared" si="28"/>
        <v>2.0447875606512662</v>
      </c>
      <c r="AJ11" s="79">
        <v>44.514740000000003</v>
      </c>
      <c r="AK11" s="80">
        <f t="shared" si="29"/>
        <v>2.6270488585254079</v>
      </c>
      <c r="AL11" s="60"/>
      <c r="AM11" s="60"/>
      <c r="AN11" s="60"/>
      <c r="AO11" s="60"/>
      <c r="AP11" s="60"/>
      <c r="AQ11" s="60"/>
      <c r="AR11" s="60"/>
      <c r="AS11" s="60"/>
      <c r="AT11" s="60"/>
    </row>
    <row r="12" spans="2:46" x14ac:dyDescent="0.5">
      <c r="C12" s="78" t="s">
        <v>14</v>
      </c>
      <c r="D12" s="79">
        <v>0.3</v>
      </c>
      <c r="E12" s="79">
        <f t="shared" si="14"/>
        <v>4.0672451193058567E-2</v>
      </c>
      <c r="F12" s="79">
        <v>0.1</v>
      </c>
      <c r="G12" s="79">
        <f t="shared" si="15"/>
        <v>1.9146084625694042E-2</v>
      </c>
      <c r="H12" s="79">
        <v>0.2</v>
      </c>
      <c r="I12" s="79">
        <f t="shared" si="16"/>
        <v>3.0381285128360934E-2</v>
      </c>
      <c r="J12" s="79">
        <v>0.2</v>
      </c>
      <c r="K12" s="79">
        <f t="shared" si="17"/>
        <v>1.640419947506562E-2</v>
      </c>
      <c r="L12" s="79">
        <v>13.8</v>
      </c>
      <c r="M12" s="79">
        <f t="shared" si="18"/>
        <v>1.0865286197937172</v>
      </c>
      <c r="N12" s="79">
        <v>0.7</v>
      </c>
      <c r="O12" s="79">
        <f t="shared" si="19"/>
        <v>4.7319678226188058E-2</v>
      </c>
      <c r="P12" s="79">
        <v>2</v>
      </c>
      <c r="Q12" s="79">
        <f t="shared" si="20"/>
        <v>0.13865779256794233</v>
      </c>
      <c r="R12" s="79">
        <v>0.9</v>
      </c>
      <c r="S12" s="79">
        <f t="shared" si="21"/>
        <v>7.3117231294174981E-2</v>
      </c>
      <c r="T12" s="79">
        <v>0.1</v>
      </c>
      <c r="U12" s="79">
        <f t="shared" si="22"/>
        <v>8.5149863760217992E-3</v>
      </c>
      <c r="V12" s="79">
        <v>1</v>
      </c>
      <c r="W12" s="79">
        <f t="shared" si="23"/>
        <v>8.8495575221238937E-2</v>
      </c>
      <c r="X12" s="79">
        <v>1.6184699999999999</v>
      </c>
      <c r="Y12" s="79">
        <f t="shared" si="24"/>
        <v>0.1650402078437738</v>
      </c>
      <c r="Z12" s="79">
        <v>0.41091</v>
      </c>
      <c r="AA12" s="79">
        <f t="shared" si="25"/>
        <v>4.2095352165407413E-2</v>
      </c>
      <c r="AB12" s="79">
        <v>0.22806999999999999</v>
      </c>
      <c r="AC12" s="77">
        <f>(AB12/$AB$6)*100</f>
        <v>2.4395654276857588E-2</v>
      </c>
      <c r="AD12" s="79">
        <v>0.26138</v>
      </c>
      <c r="AE12" s="77">
        <f t="shared" si="26"/>
        <v>7.5504633999418352E-3</v>
      </c>
      <c r="AF12" s="79">
        <v>5.1119999999999999E-2</v>
      </c>
      <c r="AG12" s="79">
        <f t="shared" si="27"/>
        <v>3.544812486943153E-3</v>
      </c>
      <c r="AH12" s="79">
        <v>5.1560000000000002E-2</v>
      </c>
      <c r="AI12" s="79">
        <f t="shared" si="28"/>
        <v>3.2006624998915981E-3</v>
      </c>
      <c r="AJ12" s="79">
        <v>5.2400000000000002E-2</v>
      </c>
      <c r="AK12" s="80">
        <f t="shared" si="29"/>
        <v>3.0923995105156489E-3</v>
      </c>
      <c r="AL12" s="60"/>
      <c r="AM12" s="60"/>
      <c r="AN12" s="60"/>
      <c r="AO12" s="60"/>
      <c r="AP12" s="60"/>
      <c r="AQ12" s="60"/>
      <c r="AR12" s="60"/>
      <c r="AS12" s="60"/>
      <c r="AT12" s="60"/>
    </row>
    <row r="13" spans="2:46" x14ac:dyDescent="0.5">
      <c r="C13" s="81" t="s">
        <v>13</v>
      </c>
      <c r="D13" s="82">
        <v>0</v>
      </c>
      <c r="E13" s="82">
        <f t="shared" si="14"/>
        <v>0</v>
      </c>
      <c r="F13" s="82">
        <v>0</v>
      </c>
      <c r="G13" s="82">
        <f t="shared" si="15"/>
        <v>0</v>
      </c>
      <c r="H13" s="82">
        <v>0.3</v>
      </c>
      <c r="I13" s="82">
        <f t="shared" si="16"/>
        <v>4.5571927692541397E-2</v>
      </c>
      <c r="J13" s="82">
        <v>0.4</v>
      </c>
      <c r="K13" s="82">
        <f t="shared" si="17"/>
        <v>3.280839895013124E-2</v>
      </c>
      <c r="L13" s="82">
        <v>3.6</v>
      </c>
      <c r="M13" s="82">
        <f t="shared" si="18"/>
        <v>0.28344224864183926</v>
      </c>
      <c r="N13" s="82">
        <v>1.2</v>
      </c>
      <c r="O13" s="82">
        <f t="shared" si="19"/>
        <v>8.1119448387750967E-2</v>
      </c>
      <c r="P13" s="82">
        <v>2.8</v>
      </c>
      <c r="Q13" s="82">
        <f t="shared" si="20"/>
        <v>0.19412090959511924</v>
      </c>
      <c r="R13" s="82">
        <v>3.8</v>
      </c>
      <c r="S13" s="82">
        <f t="shared" si="21"/>
        <v>0.30871719879762771</v>
      </c>
      <c r="T13" s="82">
        <v>2.2000000000000002</v>
      </c>
      <c r="U13" s="82">
        <f t="shared" si="22"/>
        <v>0.18732970027247961</v>
      </c>
      <c r="V13" s="82">
        <v>3.6</v>
      </c>
      <c r="W13" s="82">
        <f t="shared" si="23"/>
        <v>0.31858407079646017</v>
      </c>
      <c r="X13" s="82">
        <v>1.2505799999999998</v>
      </c>
      <c r="Y13" s="82">
        <f t="shared" si="24"/>
        <v>0.12752536848089036</v>
      </c>
      <c r="Z13" s="82">
        <v>0.15459999999999999</v>
      </c>
      <c r="AA13" s="82">
        <f t="shared" si="25"/>
        <v>1.5837875556136347E-2</v>
      </c>
      <c r="AB13" s="82">
        <v>1.84626</v>
      </c>
      <c r="AC13" s="77">
        <f>(AB13/$AB$6)*100</f>
        <v>0.19748638867536764</v>
      </c>
      <c r="AD13" s="82">
        <v>-0.12626000000000001</v>
      </c>
      <c r="AE13" s="77">
        <f t="shared" si="26"/>
        <v>-3.6472626401279989E-3</v>
      </c>
      <c r="AF13" s="82">
        <v>0.44999</v>
      </c>
      <c r="AG13" s="82">
        <f t="shared" si="27"/>
        <v>3.1203641842714191E-2</v>
      </c>
      <c r="AH13" s="82">
        <v>-8.3408499999999997</v>
      </c>
      <c r="AI13" s="82">
        <f t="shared" si="28"/>
        <v>-0.51777047735106363</v>
      </c>
      <c r="AJ13" s="82">
        <v>-6.5241000000000007</v>
      </c>
      <c r="AK13" s="83">
        <f t="shared" si="29"/>
        <v>-0.38502144363654855</v>
      </c>
      <c r="AL13" s="60"/>
      <c r="AM13" s="60"/>
      <c r="AN13" s="60"/>
      <c r="AO13" s="60"/>
      <c r="AP13" s="60"/>
      <c r="AQ13" s="60"/>
      <c r="AR13" s="60"/>
      <c r="AS13" s="60"/>
      <c r="AT13" s="60"/>
    </row>
    <row r="14" spans="2:46" x14ac:dyDescent="0.5">
      <c r="C14" s="73" t="s">
        <v>15</v>
      </c>
      <c r="D14" s="74">
        <f t="shared" ref="D14:AD14" si="30">SUM(D15:D31)</f>
        <v>653.6</v>
      </c>
      <c r="E14" s="74">
        <f t="shared" ref="E14" si="31">SUM(E15:E31)</f>
        <v>88.611713665943597</v>
      </c>
      <c r="F14" s="74">
        <f t="shared" si="30"/>
        <v>464.1</v>
      </c>
      <c r="G14" s="74">
        <f t="shared" ref="G14" si="32">SUM(G15:G31)</f>
        <v>88.856978747846085</v>
      </c>
      <c r="H14" s="74">
        <f t="shared" si="30"/>
        <v>681</v>
      </c>
      <c r="I14" s="74">
        <f t="shared" ref="I14" si="33">SUM(I15:I31)</f>
        <v>103.44827586206898</v>
      </c>
      <c r="J14" s="74">
        <f t="shared" si="30"/>
        <v>1159.0999999999999</v>
      </c>
      <c r="K14" s="74">
        <f t="shared" ref="K14" si="34">SUM(K15:K31)</f>
        <v>95.070538057742809</v>
      </c>
      <c r="L14" s="74">
        <f t="shared" si="30"/>
        <v>1170.6999999999998</v>
      </c>
      <c r="M14" s="74">
        <f t="shared" ref="M14" si="35">SUM(M15:M31)</f>
        <v>92.17384457916701</v>
      </c>
      <c r="N14" s="74">
        <f t="shared" si="30"/>
        <v>1340</v>
      </c>
      <c r="O14" s="74">
        <f t="shared" ref="O14" si="36">SUM(O15:O31)</f>
        <v>90.583384032988562</v>
      </c>
      <c r="P14" s="74">
        <f t="shared" si="30"/>
        <v>1333.6999999999998</v>
      </c>
      <c r="Q14" s="74">
        <f t="shared" ref="Q14" si="37">SUM(Q15:Q31)</f>
        <v>92.463948973932332</v>
      </c>
      <c r="R14" s="74">
        <f t="shared" si="30"/>
        <v>1092.3</v>
      </c>
      <c r="S14" s="74">
        <f t="shared" ref="S14" si="38">SUM(S15:S31)</f>
        <v>88.739946380697049</v>
      </c>
      <c r="T14" s="74">
        <f t="shared" si="30"/>
        <v>1085.8</v>
      </c>
      <c r="U14" s="74">
        <f t="shared" ref="U14" si="39">SUM(U15:U31)</f>
        <v>92.455722070844701</v>
      </c>
      <c r="V14" s="74">
        <f t="shared" si="30"/>
        <v>1049</v>
      </c>
      <c r="W14" s="74">
        <f t="shared" ref="W14" si="40">SUM(W15:W31)</f>
        <v>92.831858407079636</v>
      </c>
      <c r="X14" s="74">
        <f t="shared" si="30"/>
        <v>834.53511999999989</v>
      </c>
      <c r="Y14" s="74">
        <f t="shared" ref="Y14" si="41">SUM(Y15:Y31)</f>
        <v>85.100032535498784</v>
      </c>
      <c r="Z14" s="74">
        <f t="shared" si="30"/>
        <v>899.67619999999999</v>
      </c>
      <c r="AA14" s="74">
        <f t="shared" si="30"/>
        <v>92.166621580967885</v>
      </c>
      <c r="AB14" s="74">
        <f t="shared" si="30"/>
        <v>693.38501000000008</v>
      </c>
      <c r="AC14" s="74">
        <f>SUM(AC15:AC31)</f>
        <v>74.168373677885938</v>
      </c>
      <c r="AD14" s="74">
        <f t="shared" si="30"/>
        <v>3204.8768600000003</v>
      </c>
      <c r="AE14" s="74">
        <f t="shared" ref="AE14:AK14" si="42">SUM(AE15:AE31)</f>
        <v>92.579024534205033</v>
      </c>
      <c r="AF14" s="74">
        <f t="shared" si="42"/>
        <v>929.02896999999996</v>
      </c>
      <c r="AG14" s="74">
        <f t="shared" si="42"/>
        <v>64.421625461422849</v>
      </c>
      <c r="AH14" s="74">
        <f t="shared" si="42"/>
        <v>847.67096000000015</v>
      </c>
      <c r="AI14" s="74">
        <f t="shared" si="42"/>
        <v>52.620416096181366</v>
      </c>
      <c r="AJ14" s="74">
        <f t="shared" si="42"/>
        <v>945.17966999999987</v>
      </c>
      <c r="AK14" s="75">
        <f t="shared" si="42"/>
        <v>55.780021924758444</v>
      </c>
      <c r="AL14" s="60"/>
      <c r="AM14" s="60"/>
      <c r="AN14" s="60"/>
      <c r="AO14" s="60"/>
      <c r="AP14" s="60"/>
      <c r="AQ14" s="60"/>
      <c r="AR14" s="60"/>
      <c r="AS14" s="60"/>
      <c r="AT14" s="60"/>
    </row>
    <row r="15" spans="2:46" s="58" customFormat="1" x14ac:dyDescent="0.5">
      <c r="C15" s="84" t="s">
        <v>16</v>
      </c>
      <c r="D15" s="85">
        <v>74.5</v>
      </c>
      <c r="E15" s="85">
        <f t="shared" ref="E15:E30" si="43">(D15/D$6)*100</f>
        <v>10.100325379609544</v>
      </c>
      <c r="F15" s="85">
        <v>43.5</v>
      </c>
      <c r="G15" s="85">
        <f t="shared" ref="G15:G30" si="44">(F15/F$6)*100</f>
        <v>8.3285468121769082</v>
      </c>
      <c r="H15" s="85">
        <v>79</v>
      </c>
      <c r="I15" s="85">
        <f t="shared" ref="I15:I30" si="45">(H15/H$6)*100</f>
        <v>12.000607625702568</v>
      </c>
      <c r="J15" s="85">
        <v>96.7</v>
      </c>
      <c r="K15" s="85">
        <f t="shared" ref="K15:K30" si="46">(J15/J$6)*100</f>
        <v>7.931430446194228</v>
      </c>
      <c r="L15" s="85">
        <v>97.6</v>
      </c>
      <c r="M15" s="85">
        <f t="shared" ref="M15:M30" si="47">(L15/L$6)*100</f>
        <v>7.6844342965120855</v>
      </c>
      <c r="N15" s="85">
        <v>230.8</v>
      </c>
      <c r="O15" s="85">
        <f t="shared" ref="O15:O30" si="48">(N15/N$6)*100</f>
        <v>15.601973906577438</v>
      </c>
      <c r="P15" s="85">
        <v>181.1</v>
      </c>
      <c r="Q15" s="85">
        <f t="shared" ref="Q15:Q30" si="49">(P15/P$6)*100</f>
        <v>12.555463117027177</v>
      </c>
      <c r="R15" s="85">
        <v>110.5</v>
      </c>
      <c r="S15" s="85">
        <f t="shared" ref="S15:S30" si="50">(R15/R$6)*100</f>
        <v>8.9771711755625958</v>
      </c>
      <c r="T15" s="85">
        <v>202</v>
      </c>
      <c r="U15" s="85">
        <f t="shared" ref="U15:U30" si="51">(T15/T$6)*100</f>
        <v>17.200272479564035</v>
      </c>
      <c r="V15" s="85">
        <v>202.7</v>
      </c>
      <c r="W15" s="85">
        <f t="shared" ref="W15:W30" si="52">(V15/V$6)*100</f>
        <v>17.938053097345133</v>
      </c>
      <c r="X15" s="85">
        <v>101.99392000000002</v>
      </c>
      <c r="Y15" s="85">
        <f t="shared" ref="Y15:Y30" si="53">(X15/X$6)*100</f>
        <v>10.400623895161011</v>
      </c>
      <c r="Z15" s="85">
        <v>107.72678999999999</v>
      </c>
      <c r="AA15" s="85">
        <f t="shared" ref="AA15:AA30" si="54">(Z15/Z$6)*100</f>
        <v>11.035986378279645</v>
      </c>
      <c r="AB15" s="85">
        <v>-12.791129999999985</v>
      </c>
      <c r="AC15" s="85">
        <f t="shared" ref="AC15:AC30" si="55">(AB15/$AB$6)*100</f>
        <v>-1.3682114495126103</v>
      </c>
      <c r="AD15" s="85">
        <v>166.81440000000001</v>
      </c>
      <c r="AE15" s="85">
        <f t="shared" ref="AE15:AE30" si="56">(AD15/$AD$6)*100</f>
        <v>4.8187543874177718</v>
      </c>
      <c r="AF15" s="85">
        <v>173.90977000000001</v>
      </c>
      <c r="AG15" s="85">
        <f t="shared" ref="AG15:AG30" si="57">(AF15/$AF$6)*100</f>
        <v>12.05941948938599</v>
      </c>
      <c r="AH15" s="85">
        <v>133.51761999999999</v>
      </c>
      <c r="AI15" s="85">
        <f t="shared" ref="AI15:AI30" si="58">(AH15/$AH$6)*100</f>
        <v>8.2883017728622281</v>
      </c>
      <c r="AJ15" s="85">
        <v>217.85140000000001</v>
      </c>
      <c r="AK15" s="86">
        <f t="shared" ref="AK15:AK30" si="59">(AJ15/$AJ$6)*100</f>
        <v>12.856556540556275</v>
      </c>
      <c r="AL15" s="60"/>
      <c r="AM15" s="60"/>
      <c r="AN15" s="60"/>
      <c r="AO15" s="60"/>
      <c r="AP15" s="60"/>
      <c r="AQ15" s="60"/>
      <c r="AR15" s="60"/>
      <c r="AS15" s="60"/>
      <c r="AT15" s="60"/>
    </row>
    <row r="16" spans="2:46" s="58" customFormat="1" x14ac:dyDescent="0.5">
      <c r="C16" s="87" t="s">
        <v>17</v>
      </c>
      <c r="D16" s="88">
        <v>224.2</v>
      </c>
      <c r="E16" s="88">
        <f t="shared" si="43"/>
        <v>30.395878524945768</v>
      </c>
      <c r="F16" s="88">
        <v>131.9</v>
      </c>
      <c r="G16" s="88">
        <f t="shared" si="44"/>
        <v>25.253685621290444</v>
      </c>
      <c r="H16" s="88">
        <v>280.2</v>
      </c>
      <c r="I16" s="88">
        <f t="shared" si="45"/>
        <v>42.564180464833662</v>
      </c>
      <c r="J16" s="88">
        <v>151.1</v>
      </c>
      <c r="K16" s="88">
        <f t="shared" si="46"/>
        <v>12.393372703412076</v>
      </c>
      <c r="L16" s="88">
        <v>231.8</v>
      </c>
      <c r="M16" s="88">
        <f t="shared" si="47"/>
        <v>18.250531454216208</v>
      </c>
      <c r="N16" s="88">
        <v>207.4</v>
      </c>
      <c r="O16" s="88">
        <f t="shared" si="48"/>
        <v>14.020144663016293</v>
      </c>
      <c r="P16" s="88">
        <v>372.3</v>
      </c>
      <c r="Q16" s="88">
        <f t="shared" si="49"/>
        <v>25.811148086522469</v>
      </c>
      <c r="R16" s="88">
        <v>358.9</v>
      </c>
      <c r="S16" s="88">
        <f t="shared" si="50"/>
        <v>29.15752701275489</v>
      </c>
      <c r="T16" s="88">
        <v>298.8</v>
      </c>
      <c r="U16" s="88">
        <f t="shared" si="51"/>
        <v>25.442779291553137</v>
      </c>
      <c r="V16" s="88">
        <v>262.59999999999997</v>
      </c>
      <c r="W16" s="88">
        <f t="shared" si="52"/>
        <v>23.238938053097343</v>
      </c>
      <c r="X16" s="88">
        <v>292.03053999999997</v>
      </c>
      <c r="Y16" s="88">
        <f t="shared" si="53"/>
        <v>29.779224216902072</v>
      </c>
      <c r="Z16" s="88">
        <v>235.53386999999998</v>
      </c>
      <c r="AA16" s="88">
        <f t="shared" si="54"/>
        <v>24.129082291818857</v>
      </c>
      <c r="AB16" s="88">
        <v>96.117140000000006</v>
      </c>
      <c r="AC16" s="88">
        <f t="shared" si="55"/>
        <v>10.281231716228877</v>
      </c>
      <c r="AD16" s="88">
        <v>120.76773</v>
      </c>
      <c r="AE16" s="88">
        <f t="shared" si="56"/>
        <v>3.4886078707592687</v>
      </c>
      <c r="AF16" s="88">
        <v>307.93811999999997</v>
      </c>
      <c r="AG16" s="88">
        <f t="shared" si="57"/>
        <v>21.353342976952248</v>
      </c>
      <c r="AH16" s="88">
        <v>181.93134000000001</v>
      </c>
      <c r="AI16" s="88">
        <f t="shared" si="58"/>
        <v>11.293654334620411</v>
      </c>
      <c r="AJ16" s="88">
        <v>193.68298000000001</v>
      </c>
      <c r="AK16" s="89">
        <f t="shared" si="59"/>
        <v>11.430251002809392</v>
      </c>
      <c r="AL16" s="60"/>
      <c r="AM16" s="60"/>
      <c r="AN16" s="60"/>
      <c r="AO16" s="60"/>
      <c r="AP16" s="60"/>
      <c r="AQ16" s="60"/>
      <c r="AR16" s="60"/>
      <c r="AS16" s="60"/>
      <c r="AT16" s="60"/>
    </row>
    <row r="17" spans="3:46" s="58" customFormat="1" x14ac:dyDescent="0.5">
      <c r="C17" s="87" t="s">
        <v>19</v>
      </c>
      <c r="D17" s="88">
        <v>36.1</v>
      </c>
      <c r="E17" s="88">
        <f t="shared" si="43"/>
        <v>4.8942516268980478</v>
      </c>
      <c r="F17" s="88">
        <v>18.5</v>
      </c>
      <c r="G17" s="88">
        <f t="shared" si="44"/>
        <v>3.542025655753398</v>
      </c>
      <c r="H17" s="88">
        <v>1</v>
      </c>
      <c r="I17" s="88">
        <f t="shared" si="45"/>
        <v>0.15190642564180465</v>
      </c>
      <c r="J17" s="88">
        <v>9.8000000000000007</v>
      </c>
      <c r="K17" s="88">
        <f t="shared" si="46"/>
        <v>0.80380577427821542</v>
      </c>
      <c r="L17" s="88">
        <v>17.5</v>
      </c>
      <c r="M17" s="88">
        <f t="shared" si="47"/>
        <v>1.377844264231163</v>
      </c>
      <c r="N17" s="88">
        <v>-5.2</v>
      </c>
      <c r="O17" s="88">
        <f t="shared" si="48"/>
        <v>-0.35151760968025419</v>
      </c>
      <c r="P17" s="88">
        <v>72.8</v>
      </c>
      <c r="Q17" s="88">
        <f t="shared" si="49"/>
        <v>5.0471436494731003</v>
      </c>
      <c r="R17" s="88">
        <v>69.8</v>
      </c>
      <c r="S17" s="88">
        <f t="shared" si="50"/>
        <v>5.6706474937037932</v>
      </c>
      <c r="T17" s="88">
        <v>62.5</v>
      </c>
      <c r="U17" s="88">
        <f t="shared" si="51"/>
        <v>5.3218664850136248</v>
      </c>
      <c r="V17" s="88">
        <v>21.6</v>
      </c>
      <c r="W17" s="88">
        <f t="shared" si="52"/>
        <v>1.9115044247787611</v>
      </c>
      <c r="X17" s="88">
        <v>22.72092</v>
      </c>
      <c r="Y17" s="88">
        <f t="shared" si="53"/>
        <v>2.3169199053437861</v>
      </c>
      <c r="Z17" s="88">
        <v>31.076790000000003</v>
      </c>
      <c r="AA17" s="88">
        <f t="shared" si="54"/>
        <v>3.1836373396130817</v>
      </c>
      <c r="AB17" s="88">
        <v>41.378039999999999</v>
      </c>
      <c r="AC17" s="88">
        <f t="shared" si="55"/>
        <v>4.4260286688033696</v>
      </c>
      <c r="AD17" s="88">
        <v>2248.3698399999998</v>
      </c>
      <c r="AE17" s="88">
        <f t="shared" si="56"/>
        <v>64.948481851913229</v>
      </c>
      <c r="AF17" s="88">
        <v>136.31439</v>
      </c>
      <c r="AG17" s="88">
        <f t="shared" si="57"/>
        <v>9.4524442844686796</v>
      </c>
      <c r="AH17" s="88">
        <v>115.06227</v>
      </c>
      <c r="AI17" s="88">
        <f t="shared" si="58"/>
        <v>7.1426588972343303</v>
      </c>
      <c r="AJ17" s="88">
        <v>127.85960999999999</v>
      </c>
      <c r="AK17" s="89">
        <f t="shared" si="59"/>
        <v>7.5456678507389627</v>
      </c>
      <c r="AL17" s="60"/>
      <c r="AM17" s="60"/>
      <c r="AN17" s="60"/>
      <c r="AO17" s="60"/>
      <c r="AP17" s="60"/>
      <c r="AQ17" s="60"/>
      <c r="AR17" s="60"/>
      <c r="AS17" s="60"/>
      <c r="AT17" s="60"/>
    </row>
    <row r="18" spans="3:46" s="58" customFormat="1" x14ac:dyDescent="0.5">
      <c r="C18" s="87" t="s">
        <v>21</v>
      </c>
      <c r="D18" s="88">
        <v>5.5</v>
      </c>
      <c r="E18" s="88">
        <f t="shared" si="43"/>
        <v>0.74566160520607372</v>
      </c>
      <c r="F18" s="88">
        <v>2.1</v>
      </c>
      <c r="G18" s="88">
        <f t="shared" si="44"/>
        <v>0.40206777713957498</v>
      </c>
      <c r="H18" s="88">
        <v>34.9</v>
      </c>
      <c r="I18" s="88">
        <f t="shared" si="45"/>
        <v>5.301534254898983</v>
      </c>
      <c r="J18" s="88">
        <v>6.9</v>
      </c>
      <c r="K18" s="88">
        <f t="shared" si="46"/>
        <v>0.56594488188976388</v>
      </c>
      <c r="L18" s="88">
        <v>4.8</v>
      </c>
      <c r="M18" s="88">
        <f t="shared" si="47"/>
        <v>0.37792299818911895</v>
      </c>
      <c r="N18" s="88">
        <v>7.4</v>
      </c>
      <c r="O18" s="88">
        <f t="shared" si="48"/>
        <v>0.50023659839113099</v>
      </c>
      <c r="P18" s="88">
        <v>1.5</v>
      </c>
      <c r="Q18" s="88">
        <f t="shared" si="49"/>
        <v>0.10399334442595676</v>
      </c>
      <c r="R18" s="88">
        <v>48.7</v>
      </c>
      <c r="S18" s="88">
        <f t="shared" si="50"/>
        <v>3.9564546266959133</v>
      </c>
      <c r="T18" s="88">
        <v>0.2</v>
      </c>
      <c r="U18" s="88">
        <f t="shared" si="51"/>
        <v>1.7029972752043598E-2</v>
      </c>
      <c r="V18" s="88">
        <v>-31.7</v>
      </c>
      <c r="W18" s="88">
        <f t="shared" si="52"/>
        <v>-2.8053097345132745</v>
      </c>
      <c r="X18" s="88">
        <v>5.1440999999999999</v>
      </c>
      <c r="Y18" s="88">
        <f t="shared" si="53"/>
        <v>0.52455920293187808</v>
      </c>
      <c r="Z18" s="88">
        <v>68.940359999999998</v>
      </c>
      <c r="AA18" s="88">
        <f t="shared" si="54"/>
        <v>7.0625410250662339</v>
      </c>
      <c r="AB18" s="88">
        <v>42.52975</v>
      </c>
      <c r="AC18" s="88">
        <f t="shared" si="55"/>
        <v>4.5492220698960146</v>
      </c>
      <c r="AD18" s="88">
        <v>114.06237</v>
      </c>
      <c r="AE18" s="88">
        <f t="shared" si="56"/>
        <v>3.2949106664458778</v>
      </c>
      <c r="AF18" s="88">
        <v>4.7241499999999981</v>
      </c>
      <c r="AG18" s="88">
        <f t="shared" si="57"/>
        <v>0.32758657883788123</v>
      </c>
      <c r="AH18" s="88">
        <v>45.463460000000005</v>
      </c>
      <c r="AI18" s="88">
        <f t="shared" si="58"/>
        <v>2.822210852159071</v>
      </c>
      <c r="AJ18" s="88">
        <v>115.11713999999999</v>
      </c>
      <c r="AK18" s="89">
        <f t="shared" si="59"/>
        <v>6.7936676982435369</v>
      </c>
      <c r="AL18" s="60"/>
      <c r="AM18" s="60"/>
      <c r="AN18" s="60"/>
      <c r="AO18" s="60"/>
      <c r="AP18" s="60"/>
      <c r="AQ18" s="60"/>
      <c r="AR18" s="60"/>
      <c r="AS18" s="60"/>
      <c r="AT18" s="60"/>
    </row>
    <row r="19" spans="3:46" s="58" customFormat="1" x14ac:dyDescent="0.5">
      <c r="C19" s="87" t="s">
        <v>23</v>
      </c>
      <c r="D19" s="88">
        <v>3.7</v>
      </c>
      <c r="E19" s="88">
        <f t="shared" si="43"/>
        <v>0.50162689804772231</v>
      </c>
      <c r="F19" s="88">
        <v>20.100000000000001</v>
      </c>
      <c r="G19" s="88">
        <f t="shared" si="44"/>
        <v>3.848363009764503</v>
      </c>
      <c r="H19" s="88">
        <v>51.7</v>
      </c>
      <c r="I19" s="88">
        <f t="shared" si="45"/>
        <v>7.8535622056813015</v>
      </c>
      <c r="J19" s="88">
        <v>45.2</v>
      </c>
      <c r="K19" s="88">
        <f t="shared" si="46"/>
        <v>3.7073490813648302</v>
      </c>
      <c r="L19" s="88">
        <v>35.4</v>
      </c>
      <c r="M19" s="88">
        <f t="shared" si="47"/>
        <v>2.7871821116447522</v>
      </c>
      <c r="N19" s="88">
        <v>104.2</v>
      </c>
      <c r="O19" s="88">
        <f t="shared" si="48"/>
        <v>7.0438721016697086</v>
      </c>
      <c r="P19" s="88">
        <v>63.3</v>
      </c>
      <c r="Q19" s="88">
        <f t="shared" si="49"/>
        <v>4.3885191347753745</v>
      </c>
      <c r="R19" s="88">
        <v>38.299999999999997</v>
      </c>
      <c r="S19" s="88">
        <f t="shared" si="50"/>
        <v>3.1115443984076689</v>
      </c>
      <c r="T19" s="88">
        <v>48.3</v>
      </c>
      <c r="U19" s="88">
        <f t="shared" si="51"/>
        <v>4.1127384196185286</v>
      </c>
      <c r="V19" s="88">
        <v>85.7</v>
      </c>
      <c r="W19" s="88">
        <f t="shared" si="52"/>
        <v>7.5840707964601766</v>
      </c>
      <c r="X19" s="88">
        <v>39.534859999999995</v>
      </c>
      <c r="Y19" s="88">
        <f t="shared" si="53"/>
        <v>4.0314874612902916</v>
      </c>
      <c r="Z19" s="88">
        <v>26.338909999999998</v>
      </c>
      <c r="AA19" s="88">
        <f t="shared" si="54"/>
        <v>2.6982689447883255</v>
      </c>
      <c r="AB19" s="88">
        <v>14.897170000000001</v>
      </c>
      <c r="AC19" s="88">
        <f t="shared" si="55"/>
        <v>1.593485373015191</v>
      </c>
      <c r="AD19" s="88">
        <v>-21.537759999999999</v>
      </c>
      <c r="AE19" s="88">
        <f t="shared" si="56"/>
        <v>-0.62215957072741312</v>
      </c>
      <c r="AF19" s="88">
        <v>28.04785</v>
      </c>
      <c r="AG19" s="88">
        <f t="shared" si="57"/>
        <v>1.9449211445991494</v>
      </c>
      <c r="AH19" s="88">
        <v>47.259880000000003</v>
      </c>
      <c r="AI19" s="88">
        <f t="shared" si="58"/>
        <v>2.93372625417721</v>
      </c>
      <c r="AJ19" s="88">
        <v>62.115220000000001</v>
      </c>
      <c r="AK19" s="89">
        <f t="shared" si="59"/>
        <v>3.6657457237322868</v>
      </c>
      <c r="AL19" s="60"/>
      <c r="AM19" s="60"/>
      <c r="AN19" s="60"/>
      <c r="AO19" s="60"/>
      <c r="AP19" s="60"/>
      <c r="AQ19" s="60"/>
      <c r="AR19" s="60"/>
      <c r="AS19" s="60"/>
      <c r="AT19" s="60"/>
    </row>
    <row r="20" spans="3:46" s="58" customFormat="1" x14ac:dyDescent="0.5">
      <c r="C20" s="87" t="s">
        <v>29</v>
      </c>
      <c r="D20" s="88">
        <v>69.099999999999994</v>
      </c>
      <c r="E20" s="88">
        <f t="shared" si="43"/>
        <v>9.3682212581344881</v>
      </c>
      <c r="F20" s="88">
        <v>55.9</v>
      </c>
      <c r="G20" s="88">
        <f t="shared" si="44"/>
        <v>10.70266130576297</v>
      </c>
      <c r="H20" s="88">
        <v>40.700000000000003</v>
      </c>
      <c r="I20" s="88">
        <f t="shared" si="45"/>
        <v>6.1825915236214506</v>
      </c>
      <c r="J20" s="88">
        <v>2.4</v>
      </c>
      <c r="K20" s="88">
        <f t="shared" si="46"/>
        <v>0.19685039370078744</v>
      </c>
      <c r="L20" s="88">
        <v>49.9</v>
      </c>
      <c r="M20" s="88">
        <f t="shared" si="47"/>
        <v>3.9288245020077159</v>
      </c>
      <c r="N20" s="88">
        <v>16.7</v>
      </c>
      <c r="O20" s="88">
        <f t="shared" si="48"/>
        <v>1.1289123233962008</v>
      </c>
      <c r="P20" s="88">
        <v>67.3</v>
      </c>
      <c r="Q20" s="88">
        <f t="shared" si="49"/>
        <v>4.6658347199112589</v>
      </c>
      <c r="R20" s="88">
        <v>11.5</v>
      </c>
      <c r="S20" s="88">
        <f t="shared" si="50"/>
        <v>0.934275733203347</v>
      </c>
      <c r="T20" s="88">
        <v>-17.3</v>
      </c>
      <c r="U20" s="88">
        <f t="shared" si="51"/>
        <v>-1.4730926430517715</v>
      </c>
      <c r="V20" s="88">
        <v>76.900000000000006</v>
      </c>
      <c r="W20" s="88">
        <f t="shared" si="52"/>
        <v>6.8053097345132745</v>
      </c>
      <c r="X20" s="88">
        <v>29.768799999999999</v>
      </c>
      <c r="Y20" s="88">
        <f t="shared" si="53"/>
        <v>3.0356132268498852</v>
      </c>
      <c r="Z20" s="88">
        <v>10.658219999999998</v>
      </c>
      <c r="AA20" s="88">
        <f t="shared" si="54"/>
        <v>1.0918729754846279</v>
      </c>
      <c r="AB20" s="88">
        <v>-0.28424999999999834</v>
      </c>
      <c r="AC20" s="88">
        <f t="shared" si="55"/>
        <v>-3.0404984119773444E-2</v>
      </c>
      <c r="AD20" s="88">
        <v>35.93085</v>
      </c>
      <c r="AE20" s="88">
        <f t="shared" si="56"/>
        <v>1.0379316238954783</v>
      </c>
      <c r="AF20" s="88">
        <v>25.01069</v>
      </c>
      <c r="AG20" s="88">
        <f t="shared" si="57"/>
        <v>1.7343154581194102</v>
      </c>
      <c r="AH20" s="88">
        <v>65.840120000000013</v>
      </c>
      <c r="AI20" s="88">
        <f t="shared" si="58"/>
        <v>4.0871218594329495</v>
      </c>
      <c r="AJ20" s="88">
        <v>44.349499999999999</v>
      </c>
      <c r="AK20" s="89">
        <f t="shared" si="59"/>
        <v>2.6172971773208733</v>
      </c>
      <c r="AL20" s="60"/>
      <c r="AM20" s="60"/>
      <c r="AN20" s="60"/>
      <c r="AO20" s="60"/>
      <c r="AP20" s="60"/>
      <c r="AQ20" s="60"/>
      <c r="AR20" s="60"/>
      <c r="AS20" s="60"/>
      <c r="AT20" s="60"/>
    </row>
    <row r="21" spans="3:46" s="58" customFormat="1" x14ac:dyDescent="0.5">
      <c r="C21" s="87" t="s">
        <v>30</v>
      </c>
      <c r="D21" s="88">
        <v>21.4</v>
      </c>
      <c r="E21" s="88">
        <f t="shared" si="43"/>
        <v>2.9013015184381779</v>
      </c>
      <c r="F21" s="88">
        <v>5.5</v>
      </c>
      <c r="G21" s="88">
        <f t="shared" si="44"/>
        <v>1.0530346544131723</v>
      </c>
      <c r="H21" s="88">
        <v>27.4</v>
      </c>
      <c r="I21" s="88">
        <f t="shared" si="45"/>
        <v>4.162236062585448</v>
      </c>
      <c r="J21" s="88">
        <v>-5.2</v>
      </c>
      <c r="K21" s="88">
        <f t="shared" si="46"/>
        <v>-0.42650918635170609</v>
      </c>
      <c r="L21" s="88">
        <v>11.7</v>
      </c>
      <c r="M21" s="88">
        <f t="shared" si="47"/>
        <v>0.92118730808597749</v>
      </c>
      <c r="N21" s="88">
        <v>31.9</v>
      </c>
      <c r="O21" s="88">
        <f t="shared" si="48"/>
        <v>2.1564253363077128</v>
      </c>
      <c r="P21" s="88">
        <v>13</v>
      </c>
      <c r="Q21" s="88">
        <f t="shared" si="49"/>
        <v>0.90127565169162516</v>
      </c>
      <c r="R21" s="88">
        <v>14.8</v>
      </c>
      <c r="S21" s="88">
        <f t="shared" si="50"/>
        <v>1.2023722479486554</v>
      </c>
      <c r="T21" s="88">
        <v>36.4</v>
      </c>
      <c r="U21" s="88">
        <f t="shared" si="51"/>
        <v>3.099455040871935</v>
      </c>
      <c r="V21" s="88">
        <v>-11.6</v>
      </c>
      <c r="W21" s="88">
        <f t="shared" si="52"/>
        <v>-1.0265486725663717</v>
      </c>
      <c r="X21" s="88">
        <v>42.255589999999998</v>
      </c>
      <c r="Y21" s="88">
        <f t="shared" si="53"/>
        <v>4.3089284053218719</v>
      </c>
      <c r="Z21" s="88">
        <v>-53.576209999999989</v>
      </c>
      <c r="AA21" s="88">
        <f t="shared" si="54"/>
        <v>-5.4885727474089743</v>
      </c>
      <c r="AB21" s="88">
        <v>32.810830000000003</v>
      </c>
      <c r="AC21" s="88">
        <f t="shared" si="55"/>
        <v>3.5096315395130766</v>
      </c>
      <c r="AD21" s="88">
        <v>37.409479999999995</v>
      </c>
      <c r="AE21" s="88">
        <f t="shared" si="56"/>
        <v>1.0806446918312651</v>
      </c>
      <c r="AF21" s="88">
        <v>32.176000000000002</v>
      </c>
      <c r="AG21" s="88">
        <f t="shared" si="57"/>
        <v>2.2311793149429362</v>
      </c>
      <c r="AH21" s="88">
        <v>17.688209999999998</v>
      </c>
      <c r="AI21" s="88">
        <f t="shared" si="58"/>
        <v>1.0980215367961126</v>
      </c>
      <c r="AJ21" s="88">
        <v>29.256180000000004</v>
      </c>
      <c r="AK21" s="89">
        <f t="shared" si="59"/>
        <v>1.7265610059457579</v>
      </c>
      <c r="AL21" s="60"/>
      <c r="AM21" s="60"/>
      <c r="AN21" s="60"/>
      <c r="AO21" s="60"/>
      <c r="AP21" s="60"/>
      <c r="AQ21" s="60"/>
      <c r="AR21" s="60"/>
      <c r="AS21" s="60"/>
      <c r="AT21" s="60"/>
    </row>
    <row r="22" spans="3:46" s="58" customFormat="1" x14ac:dyDescent="0.5">
      <c r="C22" s="87" t="s">
        <v>27</v>
      </c>
      <c r="D22" s="88">
        <v>11.5</v>
      </c>
      <c r="E22" s="88">
        <f t="shared" si="43"/>
        <v>1.559110629067245</v>
      </c>
      <c r="F22" s="88">
        <v>4.5</v>
      </c>
      <c r="G22" s="88">
        <f t="shared" si="44"/>
        <v>0.86157380815623186</v>
      </c>
      <c r="H22" s="88">
        <v>17.100000000000001</v>
      </c>
      <c r="I22" s="88">
        <f t="shared" si="45"/>
        <v>2.5975998784748597</v>
      </c>
      <c r="J22" s="88">
        <v>37</v>
      </c>
      <c r="K22" s="88">
        <f t="shared" si="46"/>
        <v>3.0347769028871396</v>
      </c>
      <c r="L22" s="88">
        <v>29</v>
      </c>
      <c r="M22" s="88">
        <f t="shared" si="47"/>
        <v>2.2832847807259271</v>
      </c>
      <c r="N22" s="88">
        <v>39</v>
      </c>
      <c r="O22" s="88">
        <f t="shared" si="48"/>
        <v>2.6363820726019065</v>
      </c>
      <c r="P22" s="88">
        <v>-6.6</v>
      </c>
      <c r="Q22" s="88">
        <f t="shared" si="49"/>
        <v>-0.45757071547420969</v>
      </c>
      <c r="R22" s="88">
        <v>43.9</v>
      </c>
      <c r="S22" s="88">
        <f t="shared" si="50"/>
        <v>3.5664960597936468</v>
      </c>
      <c r="T22" s="88">
        <v>30</v>
      </c>
      <c r="U22" s="88">
        <f t="shared" si="51"/>
        <v>2.5544959128065399</v>
      </c>
      <c r="V22" s="88">
        <v>44.70000000000001</v>
      </c>
      <c r="W22" s="88">
        <f t="shared" si="52"/>
        <v>3.9557522123893816</v>
      </c>
      <c r="X22" s="88">
        <v>25.32967</v>
      </c>
      <c r="Y22" s="88">
        <f t="shared" si="53"/>
        <v>2.5829419151508537</v>
      </c>
      <c r="Z22" s="88">
        <v>4.6821700000000002</v>
      </c>
      <c r="AA22" s="88">
        <f t="shared" si="54"/>
        <v>0.47966122763696584</v>
      </c>
      <c r="AB22" s="88">
        <v>8.7506099999999982</v>
      </c>
      <c r="AC22" s="88">
        <f t="shared" si="55"/>
        <v>0.9360146282790931</v>
      </c>
      <c r="AD22" s="88">
        <v>37.20102</v>
      </c>
      <c r="AE22" s="88">
        <f t="shared" si="56"/>
        <v>1.0746229242884087</v>
      </c>
      <c r="AF22" s="88">
        <v>13.781700000000003</v>
      </c>
      <c r="AG22" s="88">
        <f t="shared" si="57"/>
        <v>0.95566397205212161</v>
      </c>
      <c r="AH22" s="88">
        <v>21.500820000000001</v>
      </c>
      <c r="AI22" s="88">
        <f t="shared" si="58"/>
        <v>1.3346948853940899</v>
      </c>
      <c r="AJ22" s="88">
        <v>28.996499999999997</v>
      </c>
      <c r="AK22" s="89">
        <f t="shared" si="59"/>
        <v>1.7112359237913548</v>
      </c>
      <c r="AL22" s="60"/>
      <c r="AM22" s="60"/>
      <c r="AN22" s="60"/>
      <c r="AO22" s="60"/>
      <c r="AP22" s="60"/>
      <c r="AQ22" s="60"/>
      <c r="AR22" s="60"/>
      <c r="AS22" s="60"/>
      <c r="AT22" s="60"/>
    </row>
    <row r="23" spans="3:46" s="58" customFormat="1" x14ac:dyDescent="0.5">
      <c r="C23" s="87" t="s">
        <v>26</v>
      </c>
      <c r="D23" s="88">
        <v>0.1</v>
      </c>
      <c r="E23" s="88">
        <f t="shared" si="43"/>
        <v>1.3557483731019523E-2</v>
      </c>
      <c r="F23" s="88">
        <v>0.1</v>
      </c>
      <c r="G23" s="88">
        <f t="shared" si="44"/>
        <v>1.9146084625694042E-2</v>
      </c>
      <c r="H23" s="88">
        <v>9.9</v>
      </c>
      <c r="I23" s="88">
        <f t="shared" si="45"/>
        <v>1.5038736138538662</v>
      </c>
      <c r="J23" s="88">
        <v>6.3</v>
      </c>
      <c r="K23" s="88">
        <f t="shared" si="46"/>
        <v>0.51673228346456701</v>
      </c>
      <c r="L23" s="88">
        <v>4.9000000000000004</v>
      </c>
      <c r="M23" s="88">
        <f t="shared" si="47"/>
        <v>0.38579639398472565</v>
      </c>
      <c r="N23" s="88">
        <v>12</v>
      </c>
      <c r="O23" s="88">
        <f t="shared" si="48"/>
        <v>0.8111944838775097</v>
      </c>
      <c r="P23" s="88">
        <v>16.7</v>
      </c>
      <c r="Q23" s="88">
        <f t="shared" si="49"/>
        <v>1.1577925679423184</v>
      </c>
      <c r="R23" s="88">
        <v>-7.3</v>
      </c>
      <c r="S23" s="88">
        <f t="shared" si="50"/>
        <v>-0.59306198716386382</v>
      </c>
      <c r="T23" s="88">
        <v>28</v>
      </c>
      <c r="U23" s="88">
        <f t="shared" si="51"/>
        <v>2.3841961852861036</v>
      </c>
      <c r="V23" s="88">
        <v>35.6</v>
      </c>
      <c r="W23" s="88">
        <f t="shared" si="52"/>
        <v>3.1504424778761067</v>
      </c>
      <c r="X23" s="88">
        <v>33.407690000000002</v>
      </c>
      <c r="Y23" s="88">
        <f t="shared" si="53"/>
        <v>3.4066816815760341</v>
      </c>
      <c r="Z23" s="88">
        <v>32.961469999999998</v>
      </c>
      <c r="AA23" s="88">
        <f t="shared" si="54"/>
        <v>3.3767119017291165</v>
      </c>
      <c r="AB23" s="88">
        <v>27.300789999999999</v>
      </c>
      <c r="AC23" s="88">
        <f t="shared" si="55"/>
        <v>2.920246566076603</v>
      </c>
      <c r="AD23" s="88">
        <v>-78.189450000000008</v>
      </c>
      <c r="AE23" s="88">
        <f t="shared" si="56"/>
        <v>-2.2586524618814838</v>
      </c>
      <c r="AF23" s="88">
        <v>48.224509999999995</v>
      </c>
      <c r="AG23" s="88">
        <f t="shared" si="57"/>
        <v>3.3440306186368334</v>
      </c>
      <c r="AH23" s="88">
        <v>43.021880000000003</v>
      </c>
      <c r="AI23" s="88">
        <f t="shared" si="58"/>
        <v>2.6706461984258412</v>
      </c>
      <c r="AJ23" s="88">
        <v>26.954789999999999</v>
      </c>
      <c r="AK23" s="89">
        <f t="shared" si="59"/>
        <v>1.5907438817185513</v>
      </c>
      <c r="AL23" s="60"/>
      <c r="AM23" s="60"/>
      <c r="AN23" s="60"/>
      <c r="AO23" s="60"/>
      <c r="AP23" s="60"/>
      <c r="AQ23" s="60"/>
      <c r="AR23" s="60"/>
      <c r="AS23" s="60"/>
      <c r="AT23" s="60"/>
    </row>
    <row r="24" spans="3:46" s="58" customFormat="1" x14ac:dyDescent="0.5">
      <c r="C24" s="87" t="s">
        <v>20</v>
      </c>
      <c r="D24" s="88">
        <v>59.3</v>
      </c>
      <c r="E24" s="88">
        <f t="shared" si="43"/>
        <v>8.0395878524945754</v>
      </c>
      <c r="F24" s="88">
        <v>50.9</v>
      </c>
      <c r="G24" s="88">
        <f t="shared" si="44"/>
        <v>9.7453570744782692</v>
      </c>
      <c r="H24" s="88">
        <v>-20.399999999999999</v>
      </c>
      <c r="I24" s="88">
        <f t="shared" si="45"/>
        <v>-3.0988910830928149</v>
      </c>
      <c r="J24" s="88">
        <v>143.69999999999999</v>
      </c>
      <c r="K24" s="88">
        <f t="shared" si="46"/>
        <v>11.786417322834646</v>
      </c>
      <c r="L24" s="88">
        <v>75.2</v>
      </c>
      <c r="M24" s="88">
        <f t="shared" si="47"/>
        <v>5.9207936382961979</v>
      </c>
      <c r="N24" s="88">
        <v>-87.1</v>
      </c>
      <c r="O24" s="88">
        <f t="shared" si="48"/>
        <v>-5.8879199621442568</v>
      </c>
      <c r="P24" s="88">
        <v>42.6</v>
      </c>
      <c r="Q24" s="88">
        <f t="shared" si="49"/>
        <v>2.9534109816971719</v>
      </c>
      <c r="R24" s="88">
        <v>27.4</v>
      </c>
      <c r="S24" s="88">
        <f t="shared" si="50"/>
        <v>2.2260134860671048</v>
      </c>
      <c r="T24" s="88">
        <v>37.200000000000003</v>
      </c>
      <c r="U24" s="88">
        <f t="shared" si="51"/>
        <v>3.1675749318801092</v>
      </c>
      <c r="V24" s="88">
        <v>44.400000000000006</v>
      </c>
      <c r="W24" s="88">
        <f t="shared" si="52"/>
        <v>3.9292035398230092</v>
      </c>
      <c r="X24" s="88">
        <v>-12.101569999999999</v>
      </c>
      <c r="Y24" s="88">
        <f t="shared" si="53"/>
        <v>-1.2340331473774475</v>
      </c>
      <c r="Z24" s="88">
        <v>18.553030000000003</v>
      </c>
      <c r="AA24" s="88">
        <f t="shared" si="54"/>
        <v>1.9006505842772599</v>
      </c>
      <c r="AB24" s="88">
        <v>24.920970000000004</v>
      </c>
      <c r="AC24" s="88">
        <f t="shared" si="55"/>
        <v>2.6656875887400351</v>
      </c>
      <c r="AD24" s="88">
        <v>13.407299999999998</v>
      </c>
      <c r="AE24" s="88">
        <f t="shared" si="56"/>
        <v>0.38729561535710516</v>
      </c>
      <c r="AF24" s="88">
        <v>-3.2050000000000001</v>
      </c>
      <c r="AG24" s="88">
        <f t="shared" si="57"/>
        <v>-0.22224421010666678</v>
      </c>
      <c r="AH24" s="88">
        <v>68.873000000000005</v>
      </c>
      <c r="AI24" s="88">
        <f t="shared" si="58"/>
        <v>4.2753923265134617</v>
      </c>
      <c r="AJ24" s="88">
        <v>11.950029999999998</v>
      </c>
      <c r="AK24" s="89">
        <f t="shared" si="59"/>
        <v>0.70523410157723876</v>
      </c>
      <c r="AL24" s="60"/>
      <c r="AM24" s="60"/>
      <c r="AN24" s="60"/>
      <c r="AO24" s="60"/>
      <c r="AP24" s="60"/>
      <c r="AQ24" s="60"/>
      <c r="AR24" s="60"/>
      <c r="AS24" s="60"/>
      <c r="AT24" s="60"/>
    </row>
    <row r="25" spans="3:46" s="58" customFormat="1" x14ac:dyDescent="0.5">
      <c r="C25" s="87" t="s">
        <v>28</v>
      </c>
      <c r="D25" s="88">
        <v>2.1</v>
      </c>
      <c r="E25" s="88">
        <f t="shared" si="43"/>
        <v>0.28470715835140997</v>
      </c>
      <c r="F25" s="88">
        <v>1.6</v>
      </c>
      <c r="G25" s="88">
        <f t="shared" si="44"/>
        <v>0.30633735401110468</v>
      </c>
      <c r="H25" s="88">
        <v>2.2000000000000002</v>
      </c>
      <c r="I25" s="88">
        <f t="shared" si="45"/>
        <v>0.33419413641197027</v>
      </c>
      <c r="J25" s="88">
        <v>13.2</v>
      </c>
      <c r="K25" s="88">
        <f t="shared" si="46"/>
        <v>1.0826771653543308</v>
      </c>
      <c r="L25" s="88">
        <v>-8.1</v>
      </c>
      <c r="M25" s="88">
        <f t="shared" si="47"/>
        <v>-0.63774505944413828</v>
      </c>
      <c r="N25" s="88">
        <v>-5.2</v>
      </c>
      <c r="O25" s="88">
        <f t="shared" si="48"/>
        <v>-0.35151760968025419</v>
      </c>
      <c r="P25" s="88">
        <v>6</v>
      </c>
      <c r="Q25" s="88">
        <f t="shared" si="49"/>
        <v>0.41597337770382703</v>
      </c>
      <c r="R25" s="88">
        <v>-27.8</v>
      </c>
      <c r="S25" s="88">
        <f t="shared" si="50"/>
        <v>-2.2585100333089607</v>
      </c>
      <c r="T25" s="88">
        <v>1.2</v>
      </c>
      <c r="U25" s="88">
        <f t="shared" si="51"/>
        <v>0.10217983651226159</v>
      </c>
      <c r="V25" s="88">
        <v>0.1</v>
      </c>
      <c r="W25" s="88">
        <f t="shared" si="52"/>
        <v>8.8495575221238937E-3</v>
      </c>
      <c r="X25" s="88">
        <v>3.2429000000000001</v>
      </c>
      <c r="Y25" s="88">
        <f t="shared" si="53"/>
        <v>0.33068817464430861</v>
      </c>
      <c r="Z25" s="88">
        <v>0.52701000000000009</v>
      </c>
      <c r="AA25" s="88">
        <f t="shared" si="54"/>
        <v>5.398912546467928E-2</v>
      </c>
      <c r="AB25" s="88">
        <v>-1.0212300000000001</v>
      </c>
      <c r="AC25" s="88">
        <f t="shared" si="55"/>
        <v>-0.10923652394946851</v>
      </c>
      <c r="AD25" s="88">
        <v>-3.8391500000000001</v>
      </c>
      <c r="AE25" s="88">
        <f t="shared" si="56"/>
        <v>-0.11090122259502141</v>
      </c>
      <c r="AF25" s="88">
        <v>4.2161999999999997</v>
      </c>
      <c r="AG25" s="88">
        <f t="shared" si="57"/>
        <v>0.29236381861208371</v>
      </c>
      <c r="AH25" s="88">
        <v>5.8024399999999998</v>
      </c>
      <c r="AI25" s="88">
        <f t="shared" si="58"/>
        <v>0.36019495957856879</v>
      </c>
      <c r="AJ25" s="88">
        <v>7.6562299999999999</v>
      </c>
      <c r="AK25" s="89">
        <f t="shared" si="59"/>
        <v>0.45183438748845844</v>
      </c>
      <c r="AL25" s="60"/>
      <c r="AM25" s="60"/>
      <c r="AN25" s="60"/>
      <c r="AO25" s="60"/>
      <c r="AP25" s="60"/>
      <c r="AQ25" s="60"/>
      <c r="AR25" s="60"/>
      <c r="AS25" s="60"/>
      <c r="AT25" s="60"/>
    </row>
    <row r="26" spans="3:46" s="58" customFormat="1" x14ac:dyDescent="0.5">
      <c r="C26" s="87" t="s">
        <v>24</v>
      </c>
      <c r="D26" s="88">
        <v>38.4</v>
      </c>
      <c r="E26" s="88">
        <f t="shared" si="43"/>
        <v>5.2060737527114966</v>
      </c>
      <c r="F26" s="88">
        <v>0.9</v>
      </c>
      <c r="G26" s="88">
        <f t="shared" si="44"/>
        <v>0.1723147616312464</v>
      </c>
      <c r="H26" s="88">
        <v>1.4</v>
      </c>
      <c r="I26" s="88">
        <f t="shared" si="45"/>
        <v>0.2126689958985265</v>
      </c>
      <c r="J26" s="88">
        <v>-17.899999999999999</v>
      </c>
      <c r="K26" s="88">
        <f t="shared" si="46"/>
        <v>-1.4681758530183728</v>
      </c>
      <c r="L26" s="88">
        <v>1.1000000000000001</v>
      </c>
      <c r="M26" s="88">
        <f t="shared" si="47"/>
        <v>8.6607353751673111E-2</v>
      </c>
      <c r="N26" s="88">
        <v>9</v>
      </c>
      <c r="O26" s="88">
        <f t="shared" si="48"/>
        <v>0.60839586290813219</v>
      </c>
      <c r="P26" s="88">
        <v>56.6</v>
      </c>
      <c r="Q26" s="88">
        <f t="shared" si="49"/>
        <v>3.9240155296727681</v>
      </c>
      <c r="R26" s="88">
        <v>13.9</v>
      </c>
      <c r="S26" s="88">
        <f t="shared" si="50"/>
        <v>1.1292550166544804</v>
      </c>
      <c r="T26" s="88">
        <v>63.4</v>
      </c>
      <c r="U26" s="88">
        <f t="shared" si="51"/>
        <v>5.3985013623978206</v>
      </c>
      <c r="V26" s="88">
        <v>4.7999999999999989</v>
      </c>
      <c r="W26" s="88">
        <f t="shared" si="52"/>
        <v>0.42477876106194684</v>
      </c>
      <c r="X26" s="88">
        <v>19.123380000000001</v>
      </c>
      <c r="Y26" s="88">
        <f t="shared" si="53"/>
        <v>1.9500680333126148</v>
      </c>
      <c r="Z26" s="88">
        <v>9.82287</v>
      </c>
      <c r="AA26" s="88">
        <f t="shared" si="54"/>
        <v>1.0062962009321152</v>
      </c>
      <c r="AB26" s="88">
        <v>6.8598000000000008</v>
      </c>
      <c r="AC26" s="88">
        <f t="shared" si="55"/>
        <v>0.73376292019286937</v>
      </c>
      <c r="AD26" s="88">
        <v>16.452919999999999</v>
      </c>
      <c r="AE26" s="88">
        <f t="shared" si="56"/>
        <v>0.47527419956450762</v>
      </c>
      <c r="AF26" s="88">
        <v>8.8986699999999992</v>
      </c>
      <c r="AG26" s="88">
        <f t="shared" si="57"/>
        <v>0.61706018257406936</v>
      </c>
      <c r="AH26" s="88">
        <v>16.020570000000003</v>
      </c>
      <c r="AI26" s="88">
        <f t="shared" si="58"/>
        <v>0.9945003418519851</v>
      </c>
      <c r="AJ26" s="88">
        <v>7.4497100000000005</v>
      </c>
      <c r="AK26" s="89">
        <f t="shared" si="59"/>
        <v>0.43964655644052547</v>
      </c>
      <c r="AL26" s="60"/>
      <c r="AM26" s="60"/>
      <c r="AN26" s="60"/>
      <c r="AO26" s="60"/>
      <c r="AP26" s="60"/>
      <c r="AQ26" s="60"/>
      <c r="AR26" s="60"/>
      <c r="AS26" s="60"/>
      <c r="AT26" s="60"/>
    </row>
    <row r="27" spans="3:46" s="58" customFormat="1" x14ac:dyDescent="0.5">
      <c r="C27" s="87" t="s">
        <v>22</v>
      </c>
      <c r="D27" s="88">
        <v>3</v>
      </c>
      <c r="E27" s="88">
        <f t="shared" si="43"/>
        <v>0.40672451193058567</v>
      </c>
      <c r="F27" s="88">
        <v>0.2</v>
      </c>
      <c r="G27" s="88">
        <f t="shared" si="44"/>
        <v>3.8292169251388085E-2</v>
      </c>
      <c r="H27" s="88">
        <v>0.3</v>
      </c>
      <c r="I27" s="88">
        <f t="shared" si="45"/>
        <v>4.5571927692541397E-2</v>
      </c>
      <c r="J27" s="88">
        <v>14.3</v>
      </c>
      <c r="K27" s="88">
        <f t="shared" si="46"/>
        <v>1.1729002624671918</v>
      </c>
      <c r="L27" s="88">
        <v>36.799999999999997</v>
      </c>
      <c r="M27" s="88">
        <f t="shared" si="47"/>
        <v>2.8974096527832454</v>
      </c>
      <c r="N27" s="88">
        <v>27.3</v>
      </c>
      <c r="O27" s="88">
        <f t="shared" si="48"/>
        <v>1.8454674508213345</v>
      </c>
      <c r="P27" s="88">
        <v>130</v>
      </c>
      <c r="Q27" s="88">
        <f t="shared" si="49"/>
        <v>9.0127565169162516</v>
      </c>
      <c r="R27" s="88">
        <v>100.5</v>
      </c>
      <c r="S27" s="88">
        <f t="shared" si="50"/>
        <v>8.1647574945162074</v>
      </c>
      <c r="T27" s="88">
        <v>-27.6</v>
      </c>
      <c r="U27" s="88">
        <f t="shared" si="51"/>
        <v>-2.3501362397820169</v>
      </c>
      <c r="V27" s="88">
        <v>12.399999999999999</v>
      </c>
      <c r="W27" s="88">
        <f t="shared" si="52"/>
        <v>1.0973451327433628</v>
      </c>
      <c r="X27" s="88">
        <v>7.7186500000000002</v>
      </c>
      <c r="Y27" s="88">
        <f t="shared" si="53"/>
        <v>0.78709373684612305</v>
      </c>
      <c r="Z27" s="88">
        <v>27.990379999999998</v>
      </c>
      <c r="AA27" s="88">
        <f t="shared" si="54"/>
        <v>2.8674524916492086</v>
      </c>
      <c r="AB27" s="88">
        <v>15.204639999999999</v>
      </c>
      <c r="AC27" s="88">
        <f t="shared" si="55"/>
        <v>1.62637409937335</v>
      </c>
      <c r="AD27" s="88">
        <v>11.09524</v>
      </c>
      <c r="AE27" s="88">
        <f t="shared" si="56"/>
        <v>0.32050732088748435</v>
      </c>
      <c r="AF27" s="88">
        <v>32.332560000000001</v>
      </c>
      <c r="AG27" s="88">
        <f t="shared" si="57"/>
        <v>2.2420356498990359</v>
      </c>
      <c r="AH27" s="88">
        <v>2.1807499999999997</v>
      </c>
      <c r="AI27" s="88">
        <f t="shared" si="58"/>
        <v>0.13537324954690852</v>
      </c>
      <c r="AJ27" s="88">
        <v>4.92021</v>
      </c>
      <c r="AK27" s="89">
        <f t="shared" si="59"/>
        <v>0.29036746174874423</v>
      </c>
      <c r="AL27" s="60"/>
      <c r="AM27" s="60"/>
      <c r="AN27" s="60"/>
      <c r="AO27" s="60"/>
      <c r="AP27" s="60"/>
      <c r="AQ27" s="60"/>
      <c r="AR27" s="60"/>
      <c r="AS27" s="60"/>
      <c r="AT27" s="60"/>
    </row>
    <row r="28" spans="3:46" x14ac:dyDescent="0.5">
      <c r="C28" s="87" t="s">
        <v>18</v>
      </c>
      <c r="D28" s="88">
        <v>14.8</v>
      </c>
      <c r="E28" s="88">
        <f t="shared" si="43"/>
        <v>2.0065075921908893</v>
      </c>
      <c r="F28" s="88">
        <v>18.3</v>
      </c>
      <c r="G28" s="88">
        <f t="shared" si="44"/>
        <v>3.5037334865020102</v>
      </c>
      <c r="H28" s="88">
        <v>18.2</v>
      </c>
      <c r="I28" s="88">
        <f t="shared" si="45"/>
        <v>2.7646969466808446</v>
      </c>
      <c r="J28" s="88">
        <v>184</v>
      </c>
      <c r="K28" s="88">
        <f t="shared" si="46"/>
        <v>15.09186351706037</v>
      </c>
      <c r="L28" s="88">
        <v>49.5</v>
      </c>
      <c r="M28" s="88">
        <f t="shared" si="47"/>
        <v>3.8973309188252898</v>
      </c>
      <c r="N28" s="88">
        <v>193.5</v>
      </c>
      <c r="O28" s="88">
        <f t="shared" si="48"/>
        <v>13.080511052524843</v>
      </c>
      <c r="P28" s="88">
        <v>160.80000000000001</v>
      </c>
      <c r="Q28" s="88">
        <f t="shared" si="49"/>
        <v>11.148086522462563</v>
      </c>
      <c r="R28" s="88">
        <v>128.80000000000001</v>
      </c>
      <c r="S28" s="88">
        <f t="shared" si="50"/>
        <v>10.463888211877489</v>
      </c>
      <c r="T28" s="88">
        <v>123.6</v>
      </c>
      <c r="U28" s="88">
        <f t="shared" si="51"/>
        <v>10.524523160762945</v>
      </c>
      <c r="V28" s="88">
        <v>233.6</v>
      </c>
      <c r="W28" s="88">
        <f t="shared" si="52"/>
        <v>20.672566371681416</v>
      </c>
      <c r="X28" s="88">
        <v>153.95703999999998</v>
      </c>
      <c r="Y28" s="88">
        <f t="shared" si="53"/>
        <v>15.699458056443552</v>
      </c>
      <c r="Z28" s="88">
        <v>175.82192000000001</v>
      </c>
      <c r="AA28" s="88">
        <f t="shared" si="54"/>
        <v>18.011938479954466</v>
      </c>
      <c r="AB28" s="88">
        <v>228.44121000000001</v>
      </c>
      <c r="AC28" s="88">
        <f t="shared" si="55"/>
        <v>24.435360993322327</v>
      </c>
      <c r="AD28" s="88">
        <v>337.08926999999994</v>
      </c>
      <c r="AE28" s="88">
        <f t="shared" si="56"/>
        <v>9.7374710982022759</v>
      </c>
      <c r="AF28" s="88">
        <v>65.487620000000007</v>
      </c>
      <c r="AG28" s="88">
        <f t="shared" si="57"/>
        <v>4.541105890379268</v>
      </c>
      <c r="AH28" s="88">
        <v>88.70189000000002</v>
      </c>
      <c r="AI28" s="88">
        <f t="shared" si="58"/>
        <v>5.5062997089315298</v>
      </c>
      <c r="AJ28" s="88">
        <v>4.10412</v>
      </c>
      <c r="AK28" s="89">
        <f t="shared" si="59"/>
        <v>0.24220569998277641</v>
      </c>
      <c r="AL28" s="60"/>
      <c r="AM28" s="60"/>
      <c r="AN28" s="60"/>
      <c r="AO28" s="60"/>
      <c r="AP28" s="60"/>
      <c r="AQ28" s="60"/>
      <c r="AR28" s="60"/>
      <c r="AS28" s="60"/>
      <c r="AT28" s="60"/>
    </row>
    <row r="29" spans="3:46" x14ac:dyDescent="0.5">
      <c r="C29" s="87" t="s">
        <v>25</v>
      </c>
      <c r="D29" s="88">
        <v>0</v>
      </c>
      <c r="E29" s="88">
        <f t="shared" si="43"/>
        <v>0</v>
      </c>
      <c r="F29" s="88">
        <v>0</v>
      </c>
      <c r="G29" s="88">
        <f t="shared" si="44"/>
        <v>0</v>
      </c>
      <c r="H29" s="88">
        <v>0</v>
      </c>
      <c r="I29" s="88">
        <f t="shared" si="45"/>
        <v>0</v>
      </c>
      <c r="J29" s="88">
        <v>15</v>
      </c>
      <c r="K29" s="88">
        <f t="shared" si="46"/>
        <v>1.2303149606299215</v>
      </c>
      <c r="L29" s="88">
        <v>136.9</v>
      </c>
      <c r="M29" s="88">
        <f t="shared" si="47"/>
        <v>10.778678844185498</v>
      </c>
      <c r="N29" s="88">
        <v>194.1</v>
      </c>
      <c r="O29" s="88">
        <f t="shared" si="48"/>
        <v>13.121070776718719</v>
      </c>
      <c r="P29" s="88">
        <v>-4.4000000000000004</v>
      </c>
      <c r="Q29" s="88">
        <f t="shared" si="49"/>
        <v>-0.30504714364947311</v>
      </c>
      <c r="R29" s="88">
        <v>24.4</v>
      </c>
      <c r="S29" s="88">
        <f t="shared" si="50"/>
        <v>1.9822893817531884</v>
      </c>
      <c r="T29" s="88">
        <v>39.799999999999997</v>
      </c>
      <c r="U29" s="88">
        <f t="shared" si="51"/>
        <v>3.3889645776566759</v>
      </c>
      <c r="V29" s="88">
        <v>13.4</v>
      </c>
      <c r="W29" s="88">
        <f t="shared" si="52"/>
        <v>1.1858407079646018</v>
      </c>
      <c r="X29" s="88">
        <v>-63.425850000000004</v>
      </c>
      <c r="Y29" s="88">
        <f t="shared" si="53"/>
        <v>-6.4677228905497302</v>
      </c>
      <c r="Z29" s="88">
        <v>126.0967</v>
      </c>
      <c r="AA29" s="88">
        <f t="shared" si="54"/>
        <v>12.917877378004256</v>
      </c>
      <c r="AB29" s="88">
        <v>80.905320000000003</v>
      </c>
      <c r="AC29" s="88">
        <f t="shared" si="55"/>
        <v>8.6540896035363364</v>
      </c>
      <c r="AD29" s="88">
        <v>110.56017</v>
      </c>
      <c r="AE29" s="88">
        <f t="shared" si="56"/>
        <v>3.193742891867577</v>
      </c>
      <c r="AF29" s="88">
        <v>-85.641149999999996</v>
      </c>
      <c r="AG29" s="88">
        <f t="shared" si="57"/>
        <v>-5.9386114615839514</v>
      </c>
      <c r="AH29" s="88">
        <v>0</v>
      </c>
      <c r="AI29" s="88">
        <f t="shared" si="58"/>
        <v>0</v>
      </c>
      <c r="AJ29" s="88">
        <v>0</v>
      </c>
      <c r="AK29" s="89">
        <f t="shared" si="59"/>
        <v>0</v>
      </c>
      <c r="AL29" s="60"/>
      <c r="AM29" s="60"/>
      <c r="AN29" s="60"/>
      <c r="AO29" s="60"/>
      <c r="AP29" s="60"/>
      <c r="AQ29" s="60"/>
      <c r="AR29" s="60"/>
      <c r="AS29" s="60"/>
      <c r="AT29" s="60"/>
    </row>
    <row r="30" spans="3:46" x14ac:dyDescent="0.5">
      <c r="C30" s="90" t="s">
        <v>31</v>
      </c>
      <c r="D30" s="91">
        <v>52.4</v>
      </c>
      <c r="E30" s="91">
        <f t="shared" si="43"/>
        <v>7.1041214750542299</v>
      </c>
      <c r="F30" s="91">
        <v>64.8</v>
      </c>
      <c r="G30" s="91">
        <f t="shared" si="44"/>
        <v>12.406662837449739</v>
      </c>
      <c r="H30" s="91">
        <v>93.3</v>
      </c>
      <c r="I30" s="91">
        <f t="shared" si="45"/>
        <v>14.172869512380373</v>
      </c>
      <c r="J30" s="91">
        <v>362.8</v>
      </c>
      <c r="K30" s="91">
        <f t="shared" si="46"/>
        <v>29.757217847769034</v>
      </c>
      <c r="L30" s="91">
        <v>295.7</v>
      </c>
      <c r="M30" s="91">
        <f t="shared" si="47"/>
        <v>23.281631367608853</v>
      </c>
      <c r="N30" s="91">
        <v>276.8</v>
      </c>
      <c r="O30" s="91">
        <f t="shared" si="48"/>
        <v>18.711552761441226</v>
      </c>
      <c r="P30" s="91">
        <v>4</v>
      </c>
      <c r="Q30" s="91">
        <f t="shared" si="49"/>
        <v>0.27731558513588467</v>
      </c>
      <c r="R30" s="91">
        <v>15.1</v>
      </c>
      <c r="S30" s="91">
        <f t="shared" si="50"/>
        <v>1.226744658380047</v>
      </c>
      <c r="T30" s="91">
        <v>-16.8</v>
      </c>
      <c r="U30" s="91">
        <f t="shared" si="51"/>
        <v>-1.4305177111716625</v>
      </c>
      <c r="V30" s="91">
        <v>-43.7</v>
      </c>
      <c r="W30" s="91">
        <f t="shared" si="52"/>
        <v>-3.8672566371681421</v>
      </c>
      <c r="X30" s="91">
        <v>-17.743440000000003</v>
      </c>
      <c r="Y30" s="91">
        <f t="shared" si="53"/>
        <v>-1.8093514402265909</v>
      </c>
      <c r="Z30" s="91">
        <v>-26.748329999999999</v>
      </c>
      <c r="AA30" s="91">
        <f t="shared" si="54"/>
        <v>-2.740211655074182</v>
      </c>
      <c r="AB30" s="91">
        <v>-10.028459999999999</v>
      </c>
      <c r="AC30" s="91">
        <f t="shared" si="55"/>
        <v>-1.0727006756228143</v>
      </c>
      <c r="AD30" s="91">
        <v>-10.478210000000001</v>
      </c>
      <c r="AE30" s="91">
        <f t="shared" si="56"/>
        <v>-0.30268322404891168</v>
      </c>
      <c r="AF30" s="91">
        <v>11.487419999999998</v>
      </c>
      <c r="AG30" s="91">
        <f t="shared" si="57"/>
        <v>0.79657178909938398</v>
      </c>
      <c r="AH30" s="91">
        <v>-1.5163599999999999</v>
      </c>
      <c r="AI30" s="91">
        <f t="shared" si="58"/>
        <v>-9.4130267423111411E-2</v>
      </c>
      <c r="AJ30" s="91">
        <v>-3.6528999999999998</v>
      </c>
      <c r="AK30" s="92">
        <f t="shared" si="59"/>
        <v>-0.21557683534279792</v>
      </c>
      <c r="AL30" s="60"/>
      <c r="AM30" s="60"/>
      <c r="AN30" s="60"/>
      <c r="AO30" s="60"/>
      <c r="AP30" s="60"/>
      <c r="AQ30" s="60"/>
      <c r="AR30" s="60"/>
      <c r="AS30" s="60"/>
      <c r="AT30" s="60"/>
    </row>
    <row r="31" spans="3:46" s="58" customFormat="1" ht="21.75" thickBot="1" x14ac:dyDescent="0.55000000000000004">
      <c r="C31" s="93" t="s">
        <v>32</v>
      </c>
      <c r="D31" s="94">
        <v>37.5</v>
      </c>
      <c r="E31" s="94">
        <f t="shared" ref="E31" si="60">(D31/D$6)*100</f>
        <v>5.0840563991323213</v>
      </c>
      <c r="F31" s="94">
        <v>45.3</v>
      </c>
      <c r="G31" s="94">
        <f t="shared" ref="G31" si="61">(F31/F$6)*100</f>
        <v>8.6731763354394005</v>
      </c>
      <c r="H31" s="94">
        <v>44.1</v>
      </c>
      <c r="I31" s="94">
        <f t="shared" ref="I31" si="62">(H31/H$6)*100</f>
        <v>6.6990733708035863</v>
      </c>
      <c r="J31" s="94">
        <v>93.8</v>
      </c>
      <c r="K31" s="94">
        <f t="shared" ref="K31" si="63">(J31/J$6)*100</f>
        <v>7.6935695538057747</v>
      </c>
      <c r="L31" s="94">
        <v>101</v>
      </c>
      <c r="M31" s="94">
        <f t="shared" ref="M31" si="64">(L31/L$6)*100</f>
        <v>7.952129753562712</v>
      </c>
      <c r="N31" s="94">
        <v>87.4</v>
      </c>
      <c r="O31" s="94">
        <f t="shared" ref="O31" si="65">(N31/N$6)*100</f>
        <v>5.9081998242411959</v>
      </c>
      <c r="P31" s="94">
        <v>156.69999999999999</v>
      </c>
      <c r="Q31" s="94">
        <f t="shared" ref="Q31" si="66">(P31/P$6)*100</f>
        <v>10.86383804769828</v>
      </c>
      <c r="R31" s="94">
        <v>120.9</v>
      </c>
      <c r="S31" s="94">
        <f t="shared" ref="S31" si="67">(R31/R$6)*100</f>
        <v>9.8220814038508415</v>
      </c>
      <c r="T31" s="94">
        <v>176.1</v>
      </c>
      <c r="U31" s="94">
        <f t="shared" ref="U31" si="68">(T31/T$6)*100</f>
        <v>14.994891008174388</v>
      </c>
      <c r="V31" s="94">
        <v>97.5</v>
      </c>
      <c r="W31" s="94">
        <f t="shared" ref="W31" si="69">(V31/V$6)*100</f>
        <v>8.6283185840707954</v>
      </c>
      <c r="X31" s="94">
        <v>151.57791999999998</v>
      </c>
      <c r="Y31" s="94">
        <f t="shared" ref="Y31:AA31" si="70">(X31/X$6)*100</f>
        <v>15.456852101878265</v>
      </c>
      <c r="Z31" s="94">
        <v>103.27025</v>
      </c>
      <c r="AA31" s="94">
        <f t="shared" si="70"/>
        <v>10.579439638752195</v>
      </c>
      <c r="AB31" s="94">
        <v>97.393810000000002</v>
      </c>
      <c r="AC31" s="94">
        <f t="shared" ref="AC31" si="71">(AB31/$AB$6)*100</f>
        <v>10.417791544113454</v>
      </c>
      <c r="AD31" s="94">
        <v>69.760839999999988</v>
      </c>
      <c r="AE31" s="94">
        <f t="shared" ref="AE31" si="72">(AD31/$AD$6)*100</f>
        <v>2.015175871027616</v>
      </c>
      <c r="AF31" s="94">
        <v>125.32547</v>
      </c>
      <c r="AG31" s="94">
        <f t="shared" ref="AG31" si="73">(AF31/$AF$6)*100</f>
        <v>8.690439964554372</v>
      </c>
      <c r="AH31" s="94">
        <v>-3.6769299999999951</v>
      </c>
      <c r="AI31" s="94">
        <f t="shared" ref="AI31" si="74">(AH31/$AH$6)*100</f>
        <v>-0.22825081392021723</v>
      </c>
      <c r="AJ31" s="94">
        <v>66.568950000000001</v>
      </c>
      <c r="AK31" s="95">
        <f t="shared" ref="AK31" si="75">(AJ31/$AJ$6)*100</f>
        <v>3.9285837480065018</v>
      </c>
      <c r="AL31" s="60"/>
      <c r="AM31" s="60"/>
      <c r="AN31" s="60"/>
      <c r="AO31" s="60"/>
      <c r="AP31" s="60"/>
      <c r="AQ31" s="60"/>
      <c r="AR31" s="60"/>
      <c r="AS31" s="60"/>
      <c r="AT31" s="60"/>
    </row>
    <row r="32" spans="3:46" ht="12.75" customHeight="1" x14ac:dyDescent="0.5">
      <c r="C32" s="97" t="s">
        <v>42</v>
      </c>
      <c r="D32" s="98"/>
      <c r="E32" s="98"/>
      <c r="F32" s="98"/>
      <c r="G32" s="98"/>
      <c r="H32" s="98"/>
      <c r="I32" s="98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96"/>
      <c r="AI32" s="96"/>
      <c r="AJ32" s="96"/>
      <c r="AK32" s="96"/>
    </row>
    <row r="33" spans="3:37" ht="12.75" customHeight="1" x14ac:dyDescent="0.5">
      <c r="C33" s="97" t="s">
        <v>39</v>
      </c>
      <c r="D33" s="98"/>
      <c r="E33" s="98"/>
      <c r="F33" s="98"/>
      <c r="G33" s="98"/>
      <c r="H33" s="98"/>
      <c r="I33" s="98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96"/>
      <c r="AI33" s="96"/>
      <c r="AJ33" s="96"/>
      <c r="AK33" s="96"/>
    </row>
    <row r="34" spans="3:37" ht="12.75" customHeight="1" x14ac:dyDescent="0.5">
      <c r="C34" s="97" t="s">
        <v>34</v>
      </c>
      <c r="D34" s="99"/>
      <c r="E34" s="99"/>
      <c r="F34" s="99"/>
      <c r="G34" s="99"/>
      <c r="H34" s="99"/>
      <c r="I34" s="99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5"/>
      <c r="AC34" s="65"/>
      <c r="AD34" s="65"/>
      <c r="AE34" s="65"/>
      <c r="AF34" s="65"/>
      <c r="AG34" s="65"/>
      <c r="AH34" s="96"/>
      <c r="AI34" s="96"/>
      <c r="AJ34" s="96"/>
      <c r="AK34" s="96"/>
    </row>
    <row r="36" spans="3:37" x14ac:dyDescent="0.5"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</row>
    <row r="39" spans="3:37" x14ac:dyDescent="0.5"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</row>
    <row r="42" spans="3:37" x14ac:dyDescent="0.5"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</row>
  </sheetData>
  <sortState ref="C15:AK30">
    <sortCondition descending="1" ref="AJ15:AJ30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webPublishItems count="1">
    <webPublishItem id="5648" divId="Consolidado_Pais_2008-2020_5648" sourceType="printArea" destinationFile="T:\Balanza de Pagos\Inversión Extranjera Directa IED\Consolidado_Pais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AE33"/>
  <sheetViews>
    <sheetView showGridLines="0" zoomScale="55" zoomScaleNormal="55" workbookViewId="0">
      <pane xSplit="3" ySplit="7" topLeftCell="N8" activePane="bottomRight" state="frozen"/>
      <selection pane="topRight" activeCell="D1" sqref="D1"/>
      <selection pane="bottomLeft" activeCell="A8" sqref="A8"/>
      <selection pane="bottomRight" activeCell="AB10" sqref="AB10"/>
    </sheetView>
  </sheetViews>
  <sheetFormatPr baseColWidth="10" defaultColWidth="11.42578125" defaultRowHeight="14.25" x14ac:dyDescent="0.2"/>
  <cols>
    <col min="1" max="1" width="3.140625" style="1" customWidth="1"/>
    <col min="2" max="2" width="0.85546875" style="1" customWidth="1"/>
    <col min="3" max="3" width="39.5703125" style="1" customWidth="1"/>
    <col min="4" max="4" width="13.42578125" style="1" customWidth="1"/>
    <col min="5" max="5" width="10.5703125" style="1" customWidth="1"/>
    <col min="6" max="6" width="13.42578125" style="1" customWidth="1"/>
    <col min="7" max="7" width="10.5703125" style="1" customWidth="1"/>
    <col min="8" max="8" width="13.42578125" style="1" customWidth="1"/>
    <col min="9" max="9" width="10.5703125" style="1" customWidth="1"/>
    <col min="10" max="10" width="13.42578125" style="1" customWidth="1"/>
    <col min="11" max="11" width="10.5703125" style="1" customWidth="1"/>
    <col min="12" max="12" width="13.42578125" style="1" customWidth="1"/>
    <col min="13" max="13" width="10.5703125" style="1" customWidth="1"/>
    <col min="14" max="14" width="13.42578125" style="32" customWidth="1"/>
    <col min="15" max="15" width="10.5703125" style="32" customWidth="1"/>
    <col min="16" max="16" width="13.42578125" style="32" customWidth="1"/>
    <col min="17" max="17" width="10.5703125" style="32" customWidth="1"/>
    <col min="18" max="18" width="13.42578125" style="32" customWidth="1"/>
    <col min="19" max="19" width="10.5703125" style="32" customWidth="1"/>
    <col min="20" max="20" width="13.42578125" style="32" customWidth="1"/>
    <col min="21" max="21" width="10.5703125" style="32" customWidth="1"/>
    <col min="22" max="22" width="13.42578125" style="32" customWidth="1"/>
    <col min="23" max="23" width="11.28515625" style="32" customWidth="1"/>
    <col min="24" max="24" width="11.85546875" style="32" customWidth="1"/>
    <col min="25" max="25" width="10.5703125" style="1" customWidth="1"/>
    <col min="26" max="26" width="11.85546875" style="32" customWidth="1"/>
    <col min="27" max="27" width="10.5703125" style="1" customWidth="1"/>
    <col min="28" max="28" width="18.140625" style="1" customWidth="1"/>
    <col min="29" max="29" width="12.7109375" style="1" customWidth="1"/>
    <col min="30" max="30" width="17.85546875" style="1" customWidth="1"/>
    <col min="31" max="31" width="12.7109375" style="1" customWidth="1"/>
    <col min="32" max="16384" width="11.42578125" style="1"/>
  </cols>
  <sheetData>
    <row r="1" spans="2:31" ht="30.75" x14ac:dyDescent="0.55000000000000004"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2:31" ht="30.75" x14ac:dyDescent="0.55000000000000004">
      <c r="B2" s="2"/>
      <c r="C2" s="3" t="s">
        <v>38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2:31" ht="35.25" customHeight="1" thickBot="1" x14ac:dyDescent="0.6">
      <c r="B3" s="2"/>
      <c r="C3" s="6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33"/>
      <c r="Z3" s="7"/>
      <c r="AA3" s="7"/>
      <c r="AB3" s="7"/>
      <c r="AC3" s="7"/>
      <c r="AD3" s="7"/>
      <c r="AE3" s="7"/>
    </row>
    <row r="4" spans="2:31" ht="17.25" hidden="1" thickBo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2"/>
      <c r="Z4" s="8"/>
      <c r="AA4" s="2"/>
      <c r="AB4" s="2"/>
      <c r="AC4" s="2"/>
      <c r="AD4" s="2"/>
      <c r="AE4" s="2"/>
    </row>
    <row r="5" spans="2:31" ht="51.75" x14ac:dyDescent="0.3">
      <c r="B5" s="2"/>
      <c r="C5" s="9" t="s">
        <v>2</v>
      </c>
      <c r="D5" s="10">
        <v>2008</v>
      </c>
      <c r="E5" s="10" t="s">
        <v>3</v>
      </c>
      <c r="F5" s="10">
        <v>2009</v>
      </c>
      <c r="G5" s="10" t="s">
        <v>3</v>
      </c>
      <c r="H5" s="10">
        <v>2010</v>
      </c>
      <c r="I5" s="10" t="s">
        <v>3</v>
      </c>
      <c r="J5" s="10">
        <v>2011</v>
      </c>
      <c r="K5" s="10" t="s">
        <v>3</v>
      </c>
      <c r="L5" s="10">
        <v>2012</v>
      </c>
      <c r="M5" s="10" t="s">
        <v>3</v>
      </c>
      <c r="N5" s="10">
        <v>2013</v>
      </c>
      <c r="O5" s="10" t="s">
        <v>3</v>
      </c>
      <c r="P5" s="10">
        <v>2014</v>
      </c>
      <c r="Q5" s="10" t="s">
        <v>3</v>
      </c>
      <c r="R5" s="10">
        <v>2015</v>
      </c>
      <c r="S5" s="10" t="s">
        <v>3</v>
      </c>
      <c r="T5" s="10" t="s">
        <v>4</v>
      </c>
      <c r="U5" s="10" t="s">
        <v>3</v>
      </c>
      <c r="V5" s="10" t="s">
        <v>5</v>
      </c>
      <c r="W5" s="10" t="s">
        <v>3</v>
      </c>
      <c r="X5" s="10" t="s">
        <v>6</v>
      </c>
      <c r="Y5" s="10" t="s">
        <v>3</v>
      </c>
      <c r="Z5" s="10" t="s">
        <v>35</v>
      </c>
      <c r="AA5" s="10" t="s">
        <v>3</v>
      </c>
      <c r="AB5" s="34" t="s">
        <v>36</v>
      </c>
      <c r="AC5" s="35" t="s">
        <v>3</v>
      </c>
      <c r="AD5" s="34" t="s">
        <v>37</v>
      </c>
      <c r="AE5" s="35" t="s">
        <v>3</v>
      </c>
    </row>
    <row r="6" spans="2:31" ht="28.5" customHeight="1" x14ac:dyDescent="0.3">
      <c r="B6" s="2"/>
      <c r="C6" s="11" t="s">
        <v>7</v>
      </c>
      <c r="D6" s="12">
        <f t="shared" ref="D6:AE6" si="0">+D7+D14</f>
        <v>737.6</v>
      </c>
      <c r="E6" s="12">
        <f t="shared" si="0"/>
        <v>100</v>
      </c>
      <c r="F6" s="12">
        <f t="shared" si="0"/>
        <v>522.29999999999995</v>
      </c>
      <c r="G6" s="12">
        <f t="shared" si="0"/>
        <v>100</v>
      </c>
      <c r="H6" s="12">
        <f t="shared" si="0"/>
        <v>658.29999999999984</v>
      </c>
      <c r="I6" s="12">
        <f t="shared" si="0"/>
        <v>100.00000000000001</v>
      </c>
      <c r="J6" s="12">
        <f t="shared" si="0"/>
        <v>1219.1999999999998</v>
      </c>
      <c r="K6" s="12">
        <f t="shared" si="0"/>
        <v>100.00000000000001</v>
      </c>
      <c r="L6" s="12">
        <f t="shared" si="0"/>
        <v>1270.0999999999999</v>
      </c>
      <c r="M6" s="12">
        <f t="shared" si="0"/>
        <v>99.999999999999986</v>
      </c>
      <c r="N6" s="12">
        <f t="shared" si="0"/>
        <v>1479.3</v>
      </c>
      <c r="O6" s="12">
        <f t="shared" si="0"/>
        <v>100</v>
      </c>
      <c r="P6" s="12">
        <f t="shared" si="0"/>
        <v>1442.4000000000003</v>
      </c>
      <c r="Q6" s="12">
        <f t="shared" si="0"/>
        <v>100.00000000000001</v>
      </c>
      <c r="R6" s="12">
        <f t="shared" si="0"/>
        <v>1230.9000000000001</v>
      </c>
      <c r="S6" s="12">
        <f t="shared" si="0"/>
        <v>100</v>
      </c>
      <c r="T6" s="12">
        <f t="shared" si="0"/>
        <v>1174.4000000000001</v>
      </c>
      <c r="U6" s="12">
        <f t="shared" si="0"/>
        <v>99.999999999999972</v>
      </c>
      <c r="V6" s="12">
        <f t="shared" si="0"/>
        <v>1129.9760737602344</v>
      </c>
      <c r="W6" s="12">
        <f t="shared" si="0"/>
        <v>99.929999999999993</v>
      </c>
      <c r="X6" s="12">
        <f t="shared" si="0"/>
        <v>993.89999999999986</v>
      </c>
      <c r="Y6" s="12">
        <f t="shared" si="0"/>
        <v>99.999999999999986</v>
      </c>
      <c r="Z6" s="12">
        <f t="shared" si="0"/>
        <v>998.2</v>
      </c>
      <c r="AA6" s="12">
        <f t="shared" si="0"/>
        <v>100</v>
      </c>
      <c r="AB6" s="36">
        <f t="shared" si="0"/>
        <v>632.20000000000005</v>
      </c>
      <c r="AC6" s="36">
        <f t="shared" si="0"/>
        <v>100.02600000000002</v>
      </c>
      <c r="AD6" s="36">
        <f t="shared" si="0"/>
        <v>281.39999999999998</v>
      </c>
      <c r="AE6" s="37">
        <f t="shared" si="0"/>
        <v>99.974999999999994</v>
      </c>
    </row>
    <row r="7" spans="2:31" ht="51" x14ac:dyDescent="0.2">
      <c r="B7" s="13"/>
      <c r="C7" s="14" t="s">
        <v>8</v>
      </c>
      <c r="D7" s="15">
        <f t="shared" ref="D7:Y7" si="1">SUM(D8:D13)</f>
        <v>84.000000000000014</v>
      </c>
      <c r="E7" s="15">
        <f t="shared" si="1"/>
        <v>11.4</v>
      </c>
      <c r="F7" s="15">
        <f t="shared" si="1"/>
        <v>58.2</v>
      </c>
      <c r="G7" s="15">
        <f t="shared" si="1"/>
        <v>11.100000000000001</v>
      </c>
      <c r="H7" s="15">
        <f t="shared" si="1"/>
        <v>-22.7</v>
      </c>
      <c r="I7" s="15">
        <f t="shared" si="1"/>
        <v>-3.5</v>
      </c>
      <c r="J7" s="15">
        <f t="shared" si="1"/>
        <v>60.1</v>
      </c>
      <c r="K7" s="15">
        <f t="shared" si="1"/>
        <v>4.9000000000000004</v>
      </c>
      <c r="L7" s="15">
        <f t="shared" si="1"/>
        <v>99.399999999999991</v>
      </c>
      <c r="M7" s="15">
        <f t="shared" si="1"/>
        <v>7.8000000000000007</v>
      </c>
      <c r="N7" s="15">
        <f t="shared" si="1"/>
        <v>139.29999999999998</v>
      </c>
      <c r="O7" s="15">
        <f t="shared" si="1"/>
        <v>9.3999999999999986</v>
      </c>
      <c r="P7" s="15">
        <f t="shared" si="1"/>
        <v>108.7</v>
      </c>
      <c r="Q7" s="15">
        <f t="shared" si="1"/>
        <v>7.4999999999999991</v>
      </c>
      <c r="R7" s="15">
        <f t="shared" si="1"/>
        <v>138.60000000000002</v>
      </c>
      <c r="S7" s="15">
        <f t="shared" si="1"/>
        <v>11.299999999999999</v>
      </c>
      <c r="T7" s="15">
        <f t="shared" si="1"/>
        <v>88.600000000000009</v>
      </c>
      <c r="U7" s="15">
        <f t="shared" si="1"/>
        <v>7.5000000000000009</v>
      </c>
      <c r="V7" s="15">
        <f t="shared" si="1"/>
        <v>80.999999999999986</v>
      </c>
      <c r="W7" s="15">
        <f t="shared" si="1"/>
        <v>7.1</v>
      </c>
      <c r="X7" s="15">
        <f t="shared" si="1"/>
        <v>146.4</v>
      </c>
      <c r="Y7" s="15">
        <f t="shared" si="1"/>
        <v>14.7</v>
      </c>
      <c r="Z7" s="15">
        <f>SUM(Z8:Z13)</f>
        <v>83.4</v>
      </c>
      <c r="AA7" s="15">
        <v>8.1999999999999993</v>
      </c>
      <c r="AB7" s="38">
        <f>SUM(AB8:AB13)</f>
        <v>72.8</v>
      </c>
      <c r="AC7" s="38">
        <f>SUM(AC8:AC13)</f>
        <v>11.515000000000001</v>
      </c>
      <c r="AD7" s="38">
        <f>SUM(AD8:AD13)</f>
        <v>12.1</v>
      </c>
      <c r="AE7" s="39">
        <f>SUM(AE8:AE13)</f>
        <v>9.3830000000000009</v>
      </c>
    </row>
    <row r="8" spans="2:31" ht="20.25" x14ac:dyDescent="0.35">
      <c r="B8" s="2"/>
      <c r="C8" s="16" t="s">
        <v>9</v>
      </c>
      <c r="D8" s="17">
        <v>8.6999999999999993</v>
      </c>
      <c r="E8" s="17">
        <v>1.2</v>
      </c>
      <c r="F8" s="17">
        <v>5.2</v>
      </c>
      <c r="G8" s="17">
        <v>1</v>
      </c>
      <c r="H8" s="17">
        <v>8.9</v>
      </c>
      <c r="I8" s="17">
        <v>1.4</v>
      </c>
      <c r="J8" s="17">
        <v>15.1</v>
      </c>
      <c r="K8" s="17">
        <v>1.2</v>
      </c>
      <c r="L8" s="17">
        <v>27.7</v>
      </c>
      <c r="M8" s="17">
        <v>2.2000000000000002</v>
      </c>
      <c r="N8" s="17">
        <v>8.9</v>
      </c>
      <c r="O8" s="17">
        <v>0.6</v>
      </c>
      <c r="P8" s="17">
        <v>26.5</v>
      </c>
      <c r="Q8" s="17">
        <v>1.8</v>
      </c>
      <c r="R8" s="17">
        <v>53.4</v>
      </c>
      <c r="S8" s="17">
        <v>4.3</v>
      </c>
      <c r="T8" s="17">
        <v>18.600000000000001</v>
      </c>
      <c r="U8" s="17">
        <v>1.6</v>
      </c>
      <c r="V8" s="17">
        <v>-23.900000000000006</v>
      </c>
      <c r="W8" s="17">
        <v>-2.12</v>
      </c>
      <c r="X8" s="17">
        <v>52.7</v>
      </c>
      <c r="Y8" s="17">
        <v>5.3</v>
      </c>
      <c r="Z8" s="17">
        <v>31</v>
      </c>
      <c r="AA8" s="17">
        <v>3.11</v>
      </c>
      <c r="AB8" s="40">
        <v>24.2</v>
      </c>
      <c r="AC8" s="40">
        <v>3.8279999999999998</v>
      </c>
      <c r="AD8" s="40">
        <v>10.5</v>
      </c>
      <c r="AE8" s="41">
        <v>3.5</v>
      </c>
    </row>
    <row r="9" spans="2:31" ht="20.25" x14ac:dyDescent="0.35">
      <c r="B9" s="2"/>
      <c r="C9" s="18" t="s">
        <v>10</v>
      </c>
      <c r="D9" s="19">
        <v>2.7</v>
      </c>
      <c r="E9" s="19">
        <v>0.4</v>
      </c>
      <c r="F9" s="19">
        <v>31.3</v>
      </c>
      <c r="G9" s="19">
        <v>6</v>
      </c>
      <c r="H9" s="19">
        <v>-35.4</v>
      </c>
      <c r="I9" s="19">
        <v>-5.4</v>
      </c>
      <c r="J9" s="19">
        <v>15.9</v>
      </c>
      <c r="K9" s="19">
        <v>1.3</v>
      </c>
      <c r="L9" s="19">
        <v>22.9</v>
      </c>
      <c r="M9" s="19">
        <v>1.8</v>
      </c>
      <c r="N9" s="19">
        <v>61.1</v>
      </c>
      <c r="O9" s="19">
        <v>4.0999999999999996</v>
      </c>
      <c r="P9" s="19">
        <v>31.3</v>
      </c>
      <c r="Q9" s="19">
        <v>2.2000000000000002</v>
      </c>
      <c r="R9" s="19">
        <v>62.2</v>
      </c>
      <c r="S9" s="19">
        <v>5.0999999999999996</v>
      </c>
      <c r="T9" s="19">
        <v>30.8</v>
      </c>
      <c r="U9" s="19">
        <v>2.6</v>
      </c>
      <c r="V9" s="19">
        <v>14.3</v>
      </c>
      <c r="W9" s="19">
        <v>1.2</v>
      </c>
      <c r="X9" s="19">
        <v>33.700000000000003</v>
      </c>
      <c r="Y9" s="19">
        <v>3.4</v>
      </c>
      <c r="Z9" s="19">
        <v>26.099999999999998</v>
      </c>
      <c r="AA9" s="19">
        <v>2.61</v>
      </c>
      <c r="AB9" s="42">
        <v>27</v>
      </c>
      <c r="AC9" s="42">
        <v>4.2709999999999999</v>
      </c>
      <c r="AD9" s="42">
        <v>2.2000000000000002</v>
      </c>
      <c r="AE9" s="43">
        <v>3</v>
      </c>
    </row>
    <row r="10" spans="2:31" ht="20.25" x14ac:dyDescent="0.35">
      <c r="B10" s="2"/>
      <c r="C10" s="18" t="s">
        <v>11</v>
      </c>
      <c r="D10" s="19">
        <v>66.400000000000006</v>
      </c>
      <c r="E10" s="19">
        <v>9</v>
      </c>
      <c r="F10" s="19">
        <v>12</v>
      </c>
      <c r="G10" s="19">
        <v>2.2999999999999998</v>
      </c>
      <c r="H10" s="19">
        <v>0.8</v>
      </c>
      <c r="I10" s="19">
        <v>0.1</v>
      </c>
      <c r="J10" s="19">
        <v>20.3</v>
      </c>
      <c r="K10" s="19">
        <v>1.7</v>
      </c>
      <c r="L10" s="19">
        <v>5.7</v>
      </c>
      <c r="M10" s="19">
        <v>0.4</v>
      </c>
      <c r="N10" s="19">
        <v>10.7</v>
      </c>
      <c r="O10" s="19">
        <v>0.7</v>
      </c>
      <c r="P10" s="19">
        <v>37.6</v>
      </c>
      <c r="Q10" s="19">
        <v>2.6</v>
      </c>
      <c r="R10" s="19">
        <v>13</v>
      </c>
      <c r="S10" s="19">
        <v>1.1000000000000001</v>
      </c>
      <c r="T10" s="19">
        <v>-14.8</v>
      </c>
      <c r="U10" s="19">
        <v>-1.3</v>
      </c>
      <c r="V10" s="19">
        <v>-1.5999999999999988</v>
      </c>
      <c r="W10" s="19">
        <v>-0.14000000000000001</v>
      </c>
      <c r="X10" s="19">
        <v>27.9</v>
      </c>
      <c r="Y10" s="19">
        <v>2.8</v>
      </c>
      <c r="Z10" s="19">
        <v>17</v>
      </c>
      <c r="AA10" s="19">
        <v>1.7</v>
      </c>
      <c r="AB10" s="42">
        <v>7</v>
      </c>
      <c r="AC10" s="42">
        <v>1.107</v>
      </c>
      <c r="AD10" s="42">
        <v>1.7999999999999998</v>
      </c>
      <c r="AE10" s="43">
        <v>1.8</v>
      </c>
    </row>
    <row r="11" spans="2:31" ht="20.25" x14ac:dyDescent="0.35">
      <c r="B11" s="2"/>
      <c r="C11" s="18" t="s">
        <v>12</v>
      </c>
      <c r="D11" s="19">
        <v>5.9</v>
      </c>
      <c r="E11" s="19">
        <v>0.8</v>
      </c>
      <c r="F11" s="19">
        <v>9.6</v>
      </c>
      <c r="G11" s="19">
        <v>1.8</v>
      </c>
      <c r="H11" s="19">
        <v>2.5</v>
      </c>
      <c r="I11" s="19">
        <v>0.4</v>
      </c>
      <c r="J11" s="19">
        <v>8.1999999999999993</v>
      </c>
      <c r="K11" s="19">
        <v>0.7</v>
      </c>
      <c r="L11" s="19">
        <v>25.7</v>
      </c>
      <c r="M11" s="19">
        <v>2</v>
      </c>
      <c r="N11" s="19">
        <v>56.7</v>
      </c>
      <c r="O11" s="19">
        <v>3.8</v>
      </c>
      <c r="P11" s="19">
        <v>8.5</v>
      </c>
      <c r="Q11" s="19">
        <v>0.6</v>
      </c>
      <c r="R11" s="19">
        <v>5.3</v>
      </c>
      <c r="S11" s="19">
        <v>0.4</v>
      </c>
      <c r="T11" s="19">
        <v>51.7</v>
      </c>
      <c r="U11" s="19">
        <v>4.4000000000000004</v>
      </c>
      <c r="V11" s="19">
        <v>87.6</v>
      </c>
      <c r="W11" s="19">
        <v>7.75</v>
      </c>
      <c r="X11" s="19">
        <v>29.2</v>
      </c>
      <c r="Y11" s="19">
        <v>2.9</v>
      </c>
      <c r="Z11" s="19">
        <v>6.6999999999999993</v>
      </c>
      <c r="AA11" s="19">
        <v>0.6</v>
      </c>
      <c r="AB11" s="42">
        <v>8.1</v>
      </c>
      <c r="AC11" s="42">
        <v>1.2809999999999999</v>
      </c>
      <c r="AD11" s="42">
        <v>0.6</v>
      </c>
      <c r="AE11" s="43">
        <v>0.8</v>
      </c>
    </row>
    <row r="12" spans="2:31" ht="20.25" x14ac:dyDescent="0.35">
      <c r="B12" s="2"/>
      <c r="C12" s="18" t="s">
        <v>13</v>
      </c>
      <c r="D12" s="19">
        <v>0</v>
      </c>
      <c r="E12" s="19">
        <v>0</v>
      </c>
      <c r="F12" s="19">
        <v>0</v>
      </c>
      <c r="G12" s="19">
        <v>0</v>
      </c>
      <c r="H12" s="19">
        <v>0.3</v>
      </c>
      <c r="I12" s="19">
        <v>0</v>
      </c>
      <c r="J12" s="19">
        <v>0.4</v>
      </c>
      <c r="K12" s="19">
        <v>0</v>
      </c>
      <c r="L12" s="19">
        <v>3.6</v>
      </c>
      <c r="M12" s="19">
        <v>0.3</v>
      </c>
      <c r="N12" s="19">
        <v>1.2</v>
      </c>
      <c r="O12" s="19">
        <v>0.1</v>
      </c>
      <c r="P12" s="19">
        <v>2.8</v>
      </c>
      <c r="Q12" s="19">
        <v>0.2</v>
      </c>
      <c r="R12" s="19">
        <v>3.8</v>
      </c>
      <c r="S12" s="19">
        <v>0.3</v>
      </c>
      <c r="T12" s="19">
        <v>2.2000000000000002</v>
      </c>
      <c r="U12" s="19">
        <v>0.2</v>
      </c>
      <c r="V12" s="19">
        <v>3.6</v>
      </c>
      <c r="W12" s="19">
        <v>0.32</v>
      </c>
      <c r="X12" s="19">
        <v>1.3</v>
      </c>
      <c r="Y12" s="19">
        <v>0.1</v>
      </c>
      <c r="Z12" s="19">
        <v>2.2000000000000002</v>
      </c>
      <c r="AA12" s="19">
        <v>0.22</v>
      </c>
      <c r="AB12" s="42">
        <v>6.4</v>
      </c>
      <c r="AC12" s="42">
        <v>1.012</v>
      </c>
      <c r="AD12" s="42">
        <v>0.1</v>
      </c>
      <c r="AE12" s="43">
        <v>0.23799999999999999</v>
      </c>
    </row>
    <row r="13" spans="2:31" ht="20.25" x14ac:dyDescent="0.35">
      <c r="B13" s="2"/>
      <c r="C13" s="20" t="s">
        <v>14</v>
      </c>
      <c r="D13" s="21">
        <v>0.3</v>
      </c>
      <c r="E13" s="21">
        <v>0</v>
      </c>
      <c r="F13" s="21">
        <v>0.1</v>
      </c>
      <c r="G13" s="21">
        <v>0</v>
      </c>
      <c r="H13" s="21">
        <v>0.2</v>
      </c>
      <c r="I13" s="21">
        <v>0</v>
      </c>
      <c r="J13" s="21">
        <v>0.2</v>
      </c>
      <c r="K13" s="21">
        <v>0</v>
      </c>
      <c r="L13" s="21">
        <v>13.8</v>
      </c>
      <c r="M13" s="21">
        <v>1.1000000000000001</v>
      </c>
      <c r="N13" s="21">
        <v>0.7</v>
      </c>
      <c r="O13" s="21">
        <v>0.1</v>
      </c>
      <c r="P13" s="21">
        <v>2</v>
      </c>
      <c r="Q13" s="21">
        <v>0.1</v>
      </c>
      <c r="R13" s="21">
        <v>0.9</v>
      </c>
      <c r="S13" s="21">
        <v>0.1</v>
      </c>
      <c r="T13" s="21">
        <v>0.1</v>
      </c>
      <c r="U13" s="21">
        <v>0</v>
      </c>
      <c r="V13" s="21">
        <v>1</v>
      </c>
      <c r="W13" s="21">
        <v>0.09</v>
      </c>
      <c r="X13" s="21">
        <v>1.6</v>
      </c>
      <c r="Y13" s="21">
        <v>0.2</v>
      </c>
      <c r="Z13" s="21">
        <v>0.4</v>
      </c>
      <c r="AA13" s="21">
        <v>0.04</v>
      </c>
      <c r="AB13" s="44">
        <v>0.1</v>
      </c>
      <c r="AC13" s="44">
        <v>1.6E-2</v>
      </c>
      <c r="AD13" s="44">
        <v>-3.0999999999999992</v>
      </c>
      <c r="AE13" s="45">
        <v>4.4999999999999998E-2</v>
      </c>
    </row>
    <row r="14" spans="2:31" ht="25.5" x14ac:dyDescent="0.3">
      <c r="B14" s="2"/>
      <c r="C14" s="14" t="s">
        <v>15</v>
      </c>
      <c r="D14" s="22">
        <f t="shared" ref="D14:T14" si="2">SUM(D15:D31)</f>
        <v>653.6</v>
      </c>
      <c r="E14" s="22">
        <f t="shared" si="2"/>
        <v>88.6</v>
      </c>
      <c r="F14" s="22">
        <f t="shared" si="2"/>
        <v>464.09999999999997</v>
      </c>
      <c r="G14" s="22">
        <f t="shared" si="2"/>
        <v>88.9</v>
      </c>
      <c r="H14" s="22">
        <f t="shared" si="2"/>
        <v>680.99999999999989</v>
      </c>
      <c r="I14" s="22">
        <f t="shared" si="2"/>
        <v>103.50000000000001</v>
      </c>
      <c r="J14" s="22">
        <f t="shared" si="2"/>
        <v>1159.0999999999999</v>
      </c>
      <c r="K14" s="22">
        <f t="shared" si="2"/>
        <v>95.100000000000009</v>
      </c>
      <c r="L14" s="22">
        <f t="shared" si="2"/>
        <v>1170.6999999999998</v>
      </c>
      <c r="M14" s="22">
        <f t="shared" si="2"/>
        <v>92.199999999999989</v>
      </c>
      <c r="N14" s="22">
        <f t="shared" si="2"/>
        <v>1340</v>
      </c>
      <c r="O14" s="22">
        <f t="shared" si="2"/>
        <v>90.600000000000009</v>
      </c>
      <c r="P14" s="22">
        <f t="shared" si="2"/>
        <v>1333.7000000000003</v>
      </c>
      <c r="Q14" s="22">
        <f t="shared" si="2"/>
        <v>92.500000000000014</v>
      </c>
      <c r="R14" s="22">
        <f t="shared" si="2"/>
        <v>1092.3</v>
      </c>
      <c r="S14" s="22">
        <f t="shared" si="2"/>
        <v>88.7</v>
      </c>
      <c r="T14" s="22">
        <f t="shared" si="2"/>
        <v>1085.8000000000002</v>
      </c>
      <c r="U14" s="22">
        <v>92.499999999999972</v>
      </c>
      <c r="V14" s="22">
        <v>1048.9760737602344</v>
      </c>
      <c r="W14" s="22">
        <v>92.83</v>
      </c>
      <c r="X14" s="22">
        <v>847.49999999999989</v>
      </c>
      <c r="Y14" s="22">
        <v>85.299999999999983</v>
      </c>
      <c r="Z14" s="22">
        <v>914.80000000000007</v>
      </c>
      <c r="AA14" s="22">
        <v>91.8</v>
      </c>
      <c r="AB14" s="46">
        <f>SUM(AB15:AB31)</f>
        <v>559.40000000000009</v>
      </c>
      <c r="AC14" s="46">
        <f>SUM(AC15:AC31)</f>
        <v>88.511000000000024</v>
      </c>
      <c r="AD14" s="46">
        <f>SUM(AD15:AD31)</f>
        <v>269.29999999999995</v>
      </c>
      <c r="AE14" s="47">
        <f>SUM(AE15:AE31)</f>
        <v>90.591999999999999</v>
      </c>
    </row>
    <row r="15" spans="2:31" s="23" customFormat="1" ht="20.25" x14ac:dyDescent="0.35">
      <c r="B15" s="24"/>
      <c r="C15" s="25" t="s">
        <v>17</v>
      </c>
      <c r="D15" s="26">
        <v>14.8</v>
      </c>
      <c r="E15" s="26">
        <v>2</v>
      </c>
      <c r="F15" s="26">
        <v>18.3</v>
      </c>
      <c r="G15" s="26">
        <v>3.5</v>
      </c>
      <c r="H15" s="26">
        <v>18.2</v>
      </c>
      <c r="I15" s="26">
        <v>2.8</v>
      </c>
      <c r="J15" s="26">
        <v>184</v>
      </c>
      <c r="K15" s="26">
        <v>15.1</v>
      </c>
      <c r="L15" s="26">
        <v>49.5</v>
      </c>
      <c r="M15" s="26">
        <v>3.9</v>
      </c>
      <c r="N15" s="26">
        <v>193.5</v>
      </c>
      <c r="O15" s="17">
        <v>13.1</v>
      </c>
      <c r="P15" s="26">
        <v>160.80000000000001</v>
      </c>
      <c r="Q15" s="26">
        <v>11.2</v>
      </c>
      <c r="R15" s="26">
        <v>128.80000000000001</v>
      </c>
      <c r="S15" s="26">
        <v>10.5</v>
      </c>
      <c r="T15" s="26">
        <v>123.6</v>
      </c>
      <c r="U15" s="26">
        <v>10.5</v>
      </c>
      <c r="V15" s="26">
        <v>262.59999999999997</v>
      </c>
      <c r="W15" s="26">
        <v>23.24</v>
      </c>
      <c r="X15" s="26">
        <v>291.60000000000002</v>
      </c>
      <c r="Y15" s="26">
        <v>29.3</v>
      </c>
      <c r="Z15" s="26">
        <v>243.60000000000002</v>
      </c>
      <c r="AA15" s="26">
        <v>24.4</v>
      </c>
      <c r="AB15" s="48">
        <v>91.3</v>
      </c>
      <c r="AC15" s="48">
        <v>14.442</v>
      </c>
      <c r="AD15" s="48">
        <v>50.6</v>
      </c>
      <c r="AE15" s="49">
        <v>20.5</v>
      </c>
    </row>
    <row r="16" spans="2:31" s="23" customFormat="1" ht="20.25" x14ac:dyDescent="0.35">
      <c r="B16" s="24"/>
      <c r="C16" s="27" t="s">
        <v>18</v>
      </c>
      <c r="D16" s="28">
        <v>74.5</v>
      </c>
      <c r="E16" s="28">
        <v>10.1</v>
      </c>
      <c r="F16" s="28">
        <v>43.5</v>
      </c>
      <c r="G16" s="28">
        <v>8.3000000000000007</v>
      </c>
      <c r="H16" s="28">
        <v>79</v>
      </c>
      <c r="I16" s="28">
        <v>12</v>
      </c>
      <c r="J16" s="28">
        <v>96.7</v>
      </c>
      <c r="K16" s="28">
        <v>7.9</v>
      </c>
      <c r="L16" s="28">
        <v>97.6</v>
      </c>
      <c r="M16" s="28">
        <v>7.7</v>
      </c>
      <c r="N16" s="28">
        <v>230.8</v>
      </c>
      <c r="O16" s="19">
        <v>15.6</v>
      </c>
      <c r="P16" s="28">
        <v>181.1</v>
      </c>
      <c r="Q16" s="28">
        <v>12.6</v>
      </c>
      <c r="R16" s="28">
        <v>110.5</v>
      </c>
      <c r="S16" s="28">
        <v>9</v>
      </c>
      <c r="T16" s="28">
        <v>202</v>
      </c>
      <c r="U16" s="28">
        <v>17.2</v>
      </c>
      <c r="V16" s="28">
        <v>233.57607376023444</v>
      </c>
      <c r="W16" s="28">
        <v>20.67</v>
      </c>
      <c r="X16" s="28">
        <v>153.69999999999999</v>
      </c>
      <c r="Y16" s="28">
        <v>15.5</v>
      </c>
      <c r="Z16" s="28">
        <v>182.2</v>
      </c>
      <c r="AA16" s="28">
        <v>18.2</v>
      </c>
      <c r="AB16" s="50">
        <v>83.7</v>
      </c>
      <c r="AC16" s="50">
        <v>13.239000000000001</v>
      </c>
      <c r="AD16" s="50">
        <v>48.6</v>
      </c>
      <c r="AE16" s="51">
        <v>20.2</v>
      </c>
    </row>
    <row r="17" spans="2:31" s="23" customFormat="1" ht="20.25" x14ac:dyDescent="0.35">
      <c r="B17" s="24"/>
      <c r="C17" s="27" t="s">
        <v>16</v>
      </c>
      <c r="D17" s="28">
        <v>224.2</v>
      </c>
      <c r="E17" s="28">
        <v>30.4</v>
      </c>
      <c r="F17" s="28">
        <v>131.9</v>
      </c>
      <c r="G17" s="28">
        <v>25.3</v>
      </c>
      <c r="H17" s="28">
        <v>280.2</v>
      </c>
      <c r="I17" s="28">
        <v>42.6</v>
      </c>
      <c r="J17" s="28">
        <v>151.1</v>
      </c>
      <c r="K17" s="28">
        <v>12.4</v>
      </c>
      <c r="L17" s="28">
        <v>231.8</v>
      </c>
      <c r="M17" s="28">
        <v>18.2</v>
      </c>
      <c r="N17" s="28">
        <v>207.4</v>
      </c>
      <c r="O17" s="19">
        <v>14</v>
      </c>
      <c r="P17" s="28">
        <v>372.3</v>
      </c>
      <c r="Q17" s="28">
        <v>25.8</v>
      </c>
      <c r="R17" s="28">
        <v>358.9</v>
      </c>
      <c r="S17" s="28">
        <v>29.1</v>
      </c>
      <c r="T17" s="28">
        <v>298.8</v>
      </c>
      <c r="U17" s="28">
        <v>25.4</v>
      </c>
      <c r="V17" s="28">
        <v>202.7</v>
      </c>
      <c r="W17" s="28">
        <v>17.940000000000001</v>
      </c>
      <c r="X17" s="28">
        <v>101.7</v>
      </c>
      <c r="Y17" s="28">
        <v>10.199999999999999</v>
      </c>
      <c r="Z17" s="28">
        <v>136.4</v>
      </c>
      <c r="AA17" s="28">
        <v>13.66</v>
      </c>
      <c r="AB17" s="50">
        <v>175.3</v>
      </c>
      <c r="AC17" s="50">
        <v>27.728999999999999</v>
      </c>
      <c r="AD17" s="50">
        <v>40.4</v>
      </c>
      <c r="AE17" s="51">
        <v>18.3</v>
      </c>
    </row>
    <row r="18" spans="2:31" s="23" customFormat="1" ht="20.25" x14ac:dyDescent="0.35">
      <c r="B18" s="24"/>
      <c r="C18" s="27" t="s">
        <v>25</v>
      </c>
      <c r="D18" s="28">
        <v>5.5</v>
      </c>
      <c r="E18" s="28">
        <v>0.8</v>
      </c>
      <c r="F18" s="28">
        <v>2.1</v>
      </c>
      <c r="G18" s="28">
        <v>0.4</v>
      </c>
      <c r="H18" s="28">
        <v>34.9</v>
      </c>
      <c r="I18" s="28">
        <v>5.3</v>
      </c>
      <c r="J18" s="28">
        <v>6.9</v>
      </c>
      <c r="K18" s="28">
        <v>0.6</v>
      </c>
      <c r="L18" s="28">
        <v>4.8</v>
      </c>
      <c r="M18" s="28">
        <v>0.4</v>
      </c>
      <c r="N18" s="28">
        <v>7.4</v>
      </c>
      <c r="O18" s="19">
        <v>0.5</v>
      </c>
      <c r="P18" s="28">
        <v>1.5</v>
      </c>
      <c r="Q18" s="28">
        <v>0.1</v>
      </c>
      <c r="R18" s="28">
        <v>48.7</v>
      </c>
      <c r="S18" s="28">
        <v>4</v>
      </c>
      <c r="T18" s="28">
        <v>0.2</v>
      </c>
      <c r="U18" s="28">
        <v>0</v>
      </c>
      <c r="V18" s="28">
        <v>13.4</v>
      </c>
      <c r="W18" s="28">
        <v>1.19</v>
      </c>
      <c r="X18" s="28">
        <v>-63.4</v>
      </c>
      <c r="Y18" s="28">
        <v>-6.4</v>
      </c>
      <c r="Z18" s="28">
        <v>126.3</v>
      </c>
      <c r="AA18" s="28">
        <v>12.6</v>
      </c>
      <c r="AB18" s="50">
        <v>13.1</v>
      </c>
      <c r="AC18" s="50">
        <v>2.0720000000000001</v>
      </c>
      <c r="AD18" s="50">
        <v>19.900000000000002</v>
      </c>
      <c r="AE18" s="51">
        <v>9.1999999999999993</v>
      </c>
    </row>
    <row r="19" spans="2:31" s="23" customFormat="1" ht="20.25" x14ac:dyDescent="0.35">
      <c r="B19" s="24"/>
      <c r="C19" s="27" t="s">
        <v>21</v>
      </c>
      <c r="D19" s="28">
        <v>36.1</v>
      </c>
      <c r="E19" s="28">
        <v>4.9000000000000004</v>
      </c>
      <c r="F19" s="28">
        <v>18.5</v>
      </c>
      <c r="G19" s="28">
        <v>3.5</v>
      </c>
      <c r="H19" s="28">
        <v>1</v>
      </c>
      <c r="I19" s="28">
        <v>0.2</v>
      </c>
      <c r="J19" s="28">
        <v>9.8000000000000007</v>
      </c>
      <c r="K19" s="28">
        <v>0.8</v>
      </c>
      <c r="L19" s="28">
        <v>17.5</v>
      </c>
      <c r="M19" s="28">
        <v>1.3</v>
      </c>
      <c r="N19" s="28">
        <v>-5.2</v>
      </c>
      <c r="O19" s="19">
        <v>-0.4</v>
      </c>
      <c r="P19" s="28">
        <v>72.8</v>
      </c>
      <c r="Q19" s="28">
        <v>5.0999999999999996</v>
      </c>
      <c r="R19" s="28">
        <v>69.8</v>
      </c>
      <c r="S19" s="28">
        <v>5.7</v>
      </c>
      <c r="T19" s="28">
        <v>62.5</v>
      </c>
      <c r="U19" s="28">
        <v>5.3</v>
      </c>
      <c r="V19" s="28">
        <v>-31.7</v>
      </c>
      <c r="W19" s="28">
        <v>-2.81</v>
      </c>
      <c r="X19" s="28">
        <v>5.2</v>
      </c>
      <c r="Y19" s="28">
        <v>0.5</v>
      </c>
      <c r="Z19" s="28">
        <v>68.899999999999991</v>
      </c>
      <c r="AA19" s="28">
        <v>6.9</v>
      </c>
      <c r="AB19" s="50">
        <v>40.4</v>
      </c>
      <c r="AC19" s="50">
        <v>6.39</v>
      </c>
      <c r="AD19" s="50">
        <v>18.900000000000002</v>
      </c>
      <c r="AE19" s="51">
        <v>8.1</v>
      </c>
    </row>
    <row r="20" spans="2:31" s="23" customFormat="1" ht="20.25" x14ac:dyDescent="0.35">
      <c r="B20" s="24"/>
      <c r="C20" s="27" t="s">
        <v>22</v>
      </c>
      <c r="D20" s="28">
        <v>3.7</v>
      </c>
      <c r="E20" s="28">
        <v>0.5</v>
      </c>
      <c r="F20" s="28">
        <v>20.100000000000001</v>
      </c>
      <c r="G20" s="28">
        <v>3.9</v>
      </c>
      <c r="H20" s="28">
        <v>51.7</v>
      </c>
      <c r="I20" s="28">
        <v>7.8</v>
      </c>
      <c r="J20" s="28">
        <v>45.2</v>
      </c>
      <c r="K20" s="28">
        <v>3.7</v>
      </c>
      <c r="L20" s="28">
        <v>35.4</v>
      </c>
      <c r="M20" s="28">
        <v>2.8</v>
      </c>
      <c r="N20" s="28">
        <v>104.2</v>
      </c>
      <c r="O20" s="19">
        <v>7</v>
      </c>
      <c r="P20" s="28">
        <v>63.3</v>
      </c>
      <c r="Q20" s="28">
        <v>4.4000000000000004</v>
      </c>
      <c r="R20" s="28">
        <v>38.299999999999997</v>
      </c>
      <c r="S20" s="28">
        <v>3.1</v>
      </c>
      <c r="T20" s="28">
        <v>48.3</v>
      </c>
      <c r="U20" s="28">
        <v>4.0999999999999996</v>
      </c>
      <c r="V20" s="28">
        <v>12.399999999999999</v>
      </c>
      <c r="W20" s="28">
        <v>1.1000000000000001</v>
      </c>
      <c r="X20" s="28">
        <v>7.4</v>
      </c>
      <c r="Y20" s="28">
        <v>0.7</v>
      </c>
      <c r="Z20" s="28">
        <v>27.6</v>
      </c>
      <c r="AA20" s="28">
        <v>2.7</v>
      </c>
      <c r="AB20" s="50">
        <v>17.600000000000001</v>
      </c>
      <c r="AC20" s="50">
        <v>2.7839999999999998</v>
      </c>
      <c r="AD20" s="50">
        <v>16</v>
      </c>
      <c r="AE20" s="51">
        <v>3</v>
      </c>
    </row>
    <row r="21" spans="2:31" s="23" customFormat="1" ht="20.25" x14ac:dyDescent="0.35">
      <c r="B21" s="24"/>
      <c r="C21" s="27" t="s">
        <v>23</v>
      </c>
      <c r="D21" s="28">
        <v>0.1</v>
      </c>
      <c r="E21" s="28">
        <v>0</v>
      </c>
      <c r="F21" s="28">
        <v>0.1</v>
      </c>
      <c r="G21" s="28">
        <v>0</v>
      </c>
      <c r="H21" s="28">
        <v>9.9</v>
      </c>
      <c r="I21" s="28">
        <v>1.5</v>
      </c>
      <c r="J21" s="28">
        <v>6.3</v>
      </c>
      <c r="K21" s="28">
        <v>0.5</v>
      </c>
      <c r="L21" s="28">
        <v>4.9000000000000004</v>
      </c>
      <c r="M21" s="28">
        <v>0.4</v>
      </c>
      <c r="N21" s="28">
        <v>12</v>
      </c>
      <c r="O21" s="19">
        <v>0.8</v>
      </c>
      <c r="P21" s="28">
        <v>16.7</v>
      </c>
      <c r="Q21" s="28">
        <v>1.2</v>
      </c>
      <c r="R21" s="28">
        <v>-7.3</v>
      </c>
      <c r="S21" s="28">
        <v>-0.6</v>
      </c>
      <c r="T21" s="28">
        <v>28</v>
      </c>
      <c r="U21" s="28">
        <v>2.4</v>
      </c>
      <c r="V21" s="28">
        <v>85.7</v>
      </c>
      <c r="W21" s="28">
        <v>7.58</v>
      </c>
      <c r="X21" s="28">
        <v>39.5</v>
      </c>
      <c r="Y21" s="28">
        <v>4</v>
      </c>
      <c r="Z21" s="28">
        <v>25.9</v>
      </c>
      <c r="AA21" s="28">
        <v>2.59</v>
      </c>
      <c r="AB21" s="50">
        <v>19.5</v>
      </c>
      <c r="AC21" s="50">
        <v>3.0840000000000001</v>
      </c>
      <c r="AD21" s="50">
        <v>9.4</v>
      </c>
      <c r="AE21" s="51">
        <v>1.9</v>
      </c>
    </row>
    <row r="22" spans="2:31" s="23" customFormat="1" ht="20.25" x14ac:dyDescent="0.25">
      <c r="B22" s="24"/>
      <c r="C22" s="27" t="s">
        <v>26</v>
      </c>
      <c r="D22" s="28">
        <v>59.3</v>
      </c>
      <c r="E22" s="28">
        <v>8</v>
      </c>
      <c r="F22" s="28">
        <v>50.9</v>
      </c>
      <c r="G22" s="28">
        <v>9.8000000000000007</v>
      </c>
      <c r="H22" s="28">
        <v>-20.399999999999999</v>
      </c>
      <c r="I22" s="28">
        <v>-3.1</v>
      </c>
      <c r="J22" s="28">
        <v>143.69999999999999</v>
      </c>
      <c r="K22" s="28">
        <v>11.8</v>
      </c>
      <c r="L22" s="28">
        <v>75.2</v>
      </c>
      <c r="M22" s="28">
        <v>5.9</v>
      </c>
      <c r="N22" s="28">
        <v>-87.1</v>
      </c>
      <c r="O22" s="28">
        <v>-5.9</v>
      </c>
      <c r="P22" s="28">
        <v>42.6</v>
      </c>
      <c r="Q22" s="28">
        <v>3</v>
      </c>
      <c r="R22" s="28">
        <v>27.4</v>
      </c>
      <c r="S22" s="28">
        <v>2.2000000000000002</v>
      </c>
      <c r="T22" s="28">
        <v>37.200000000000003</v>
      </c>
      <c r="U22" s="28">
        <v>3.2</v>
      </c>
      <c r="V22" s="28">
        <v>35.6</v>
      </c>
      <c r="W22" s="28">
        <v>3.15</v>
      </c>
      <c r="X22" s="28">
        <v>33.4</v>
      </c>
      <c r="Y22" s="28">
        <v>3.4</v>
      </c>
      <c r="Z22" s="28">
        <v>18.7</v>
      </c>
      <c r="AA22" s="28">
        <v>1.87</v>
      </c>
      <c r="AB22" s="50">
        <v>1.7</v>
      </c>
      <c r="AC22" s="50">
        <v>0.26900000000000002</v>
      </c>
      <c r="AD22" s="50">
        <v>8.5</v>
      </c>
      <c r="AE22" s="51">
        <v>1.8320000000000001</v>
      </c>
    </row>
    <row r="23" spans="2:31" s="23" customFormat="1" ht="20.25" x14ac:dyDescent="0.35">
      <c r="B23" s="24"/>
      <c r="C23" s="27" t="s">
        <v>19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15</v>
      </c>
      <c r="K23" s="28">
        <v>1.2</v>
      </c>
      <c r="L23" s="28">
        <v>136.9</v>
      </c>
      <c r="M23" s="28">
        <v>10.8</v>
      </c>
      <c r="N23" s="28">
        <v>194.1</v>
      </c>
      <c r="O23" s="19">
        <v>13.1</v>
      </c>
      <c r="P23" s="28">
        <v>-4.4000000000000004</v>
      </c>
      <c r="Q23" s="28">
        <v>-0.3</v>
      </c>
      <c r="R23" s="28">
        <v>24.4</v>
      </c>
      <c r="S23" s="28">
        <v>2</v>
      </c>
      <c r="T23" s="28">
        <v>39.799999999999997</v>
      </c>
      <c r="U23" s="28">
        <v>3.4</v>
      </c>
      <c r="V23" s="28">
        <v>21.6</v>
      </c>
      <c r="W23" s="28">
        <v>1.91</v>
      </c>
      <c r="X23" s="28">
        <v>22.8</v>
      </c>
      <c r="Y23" s="28">
        <v>2.2999999999999998</v>
      </c>
      <c r="Z23" s="28">
        <v>18.600000000000001</v>
      </c>
      <c r="AA23" s="28">
        <v>1.86</v>
      </c>
      <c r="AB23" s="50">
        <v>-64.3</v>
      </c>
      <c r="AC23" s="50">
        <v>-10.170999999999999</v>
      </c>
      <c r="AD23" s="50">
        <v>6.6</v>
      </c>
      <c r="AE23" s="51">
        <v>1.7</v>
      </c>
    </row>
    <row r="24" spans="2:31" s="23" customFormat="1" ht="20.25" x14ac:dyDescent="0.35">
      <c r="B24" s="24"/>
      <c r="C24" s="27" t="s">
        <v>29</v>
      </c>
      <c r="D24" s="28">
        <v>38.4</v>
      </c>
      <c r="E24" s="28">
        <v>5.2</v>
      </c>
      <c r="F24" s="28">
        <v>0.9</v>
      </c>
      <c r="G24" s="28">
        <v>0.2</v>
      </c>
      <c r="H24" s="28">
        <v>1.4</v>
      </c>
      <c r="I24" s="28">
        <v>0.2</v>
      </c>
      <c r="J24" s="28">
        <v>-17.899999999999999</v>
      </c>
      <c r="K24" s="28">
        <v>-1.5</v>
      </c>
      <c r="L24" s="28">
        <v>1.1000000000000001</v>
      </c>
      <c r="M24" s="28">
        <v>0.1</v>
      </c>
      <c r="N24" s="28">
        <v>9</v>
      </c>
      <c r="O24" s="19">
        <v>0.6</v>
      </c>
      <c r="P24" s="28">
        <v>56.6</v>
      </c>
      <c r="Q24" s="28">
        <v>3.9</v>
      </c>
      <c r="R24" s="28">
        <v>13.9</v>
      </c>
      <c r="S24" s="28">
        <v>1.1000000000000001</v>
      </c>
      <c r="T24" s="28">
        <v>63.4</v>
      </c>
      <c r="U24" s="28">
        <v>5.4</v>
      </c>
      <c r="V24" s="28">
        <v>76.900000000000006</v>
      </c>
      <c r="W24" s="28">
        <v>6.81</v>
      </c>
      <c r="X24" s="28">
        <v>28.7</v>
      </c>
      <c r="Y24" s="28">
        <v>2.9</v>
      </c>
      <c r="Z24" s="28">
        <v>15.5</v>
      </c>
      <c r="AA24" s="28">
        <v>1.55</v>
      </c>
      <c r="AB24" s="50">
        <v>20.100000000000001</v>
      </c>
      <c r="AC24" s="50">
        <v>3.1789999999999998</v>
      </c>
      <c r="AD24" s="50">
        <v>5.1000000000000005</v>
      </c>
      <c r="AE24" s="51">
        <v>1.6</v>
      </c>
    </row>
    <row r="25" spans="2:31" s="23" customFormat="1" ht="20.25" x14ac:dyDescent="0.35">
      <c r="B25" s="24"/>
      <c r="C25" s="27" t="s">
        <v>24</v>
      </c>
      <c r="D25" s="28">
        <v>69.099999999999994</v>
      </c>
      <c r="E25" s="28">
        <v>9.4</v>
      </c>
      <c r="F25" s="28">
        <v>55.9</v>
      </c>
      <c r="G25" s="28">
        <v>10.7</v>
      </c>
      <c r="H25" s="28">
        <v>40.700000000000003</v>
      </c>
      <c r="I25" s="28">
        <v>6.2</v>
      </c>
      <c r="J25" s="28">
        <v>2.4</v>
      </c>
      <c r="K25" s="28">
        <v>0.2</v>
      </c>
      <c r="L25" s="28">
        <v>49.9</v>
      </c>
      <c r="M25" s="28">
        <v>3.9</v>
      </c>
      <c r="N25" s="28">
        <v>16.7</v>
      </c>
      <c r="O25" s="19">
        <v>1.1000000000000001</v>
      </c>
      <c r="P25" s="28">
        <v>67.3</v>
      </c>
      <c r="Q25" s="28">
        <v>4.7</v>
      </c>
      <c r="R25" s="28">
        <v>11.5</v>
      </c>
      <c r="S25" s="28">
        <v>0.9</v>
      </c>
      <c r="T25" s="28">
        <v>-17.3</v>
      </c>
      <c r="U25" s="28">
        <v>-1.5</v>
      </c>
      <c r="V25" s="28">
        <v>4.7999999999999989</v>
      </c>
      <c r="W25" s="28">
        <v>0.42</v>
      </c>
      <c r="X25" s="28">
        <v>19.100000000000001</v>
      </c>
      <c r="Y25" s="28">
        <v>1.9</v>
      </c>
      <c r="Z25" s="28">
        <v>14.6</v>
      </c>
      <c r="AA25" s="28">
        <v>1.46</v>
      </c>
      <c r="AB25" s="50">
        <v>20.6</v>
      </c>
      <c r="AC25" s="50">
        <v>3.3</v>
      </c>
      <c r="AD25" s="50">
        <v>4.6999999999999993</v>
      </c>
      <c r="AE25" s="51">
        <v>0.7</v>
      </c>
    </row>
    <row r="26" spans="2:31" s="23" customFormat="1" ht="20.25" x14ac:dyDescent="0.35">
      <c r="B26" s="24"/>
      <c r="C26" s="27" t="s">
        <v>27</v>
      </c>
      <c r="D26" s="28">
        <v>11.5</v>
      </c>
      <c r="E26" s="28">
        <v>1.6</v>
      </c>
      <c r="F26" s="28">
        <v>4.5</v>
      </c>
      <c r="G26" s="28">
        <v>0.9</v>
      </c>
      <c r="H26" s="28">
        <v>17.100000000000001</v>
      </c>
      <c r="I26" s="28">
        <v>2.6</v>
      </c>
      <c r="J26" s="28">
        <v>37</v>
      </c>
      <c r="K26" s="28">
        <v>3</v>
      </c>
      <c r="L26" s="28">
        <v>29</v>
      </c>
      <c r="M26" s="28">
        <v>2.2999999999999998</v>
      </c>
      <c r="N26" s="28">
        <v>39</v>
      </c>
      <c r="O26" s="19">
        <v>2.6</v>
      </c>
      <c r="P26" s="28">
        <v>-6.6</v>
      </c>
      <c r="Q26" s="28">
        <v>-0.5</v>
      </c>
      <c r="R26" s="28">
        <v>43.9</v>
      </c>
      <c r="S26" s="28">
        <v>3.6</v>
      </c>
      <c r="T26" s="28">
        <v>30</v>
      </c>
      <c r="U26" s="28">
        <v>2.6</v>
      </c>
      <c r="V26" s="28">
        <v>44.70000000000001</v>
      </c>
      <c r="W26" s="28">
        <v>3.96</v>
      </c>
      <c r="X26" s="28">
        <v>25.4</v>
      </c>
      <c r="Y26" s="28">
        <v>2.6</v>
      </c>
      <c r="Z26" s="28">
        <v>9.6</v>
      </c>
      <c r="AA26" s="28">
        <v>0.96</v>
      </c>
      <c r="AB26" s="50">
        <v>24.2</v>
      </c>
      <c r="AC26" s="50">
        <v>3.8279999999999998</v>
      </c>
      <c r="AD26" s="50">
        <v>4.5999999999999996</v>
      </c>
      <c r="AE26" s="51">
        <v>0.5</v>
      </c>
    </row>
    <row r="27" spans="2:31" s="23" customFormat="1" ht="20.25" x14ac:dyDescent="0.35">
      <c r="B27" s="24"/>
      <c r="C27" s="27" t="s">
        <v>20</v>
      </c>
      <c r="D27" s="28">
        <v>2.1</v>
      </c>
      <c r="E27" s="28">
        <v>0.3</v>
      </c>
      <c r="F27" s="28">
        <v>1.6</v>
      </c>
      <c r="G27" s="28">
        <v>0.3</v>
      </c>
      <c r="H27" s="28">
        <v>2.2000000000000002</v>
      </c>
      <c r="I27" s="28">
        <v>0.3</v>
      </c>
      <c r="J27" s="28">
        <v>13.2</v>
      </c>
      <c r="K27" s="28">
        <v>1.1000000000000001</v>
      </c>
      <c r="L27" s="28">
        <v>-8.1</v>
      </c>
      <c r="M27" s="28">
        <v>-0.6</v>
      </c>
      <c r="N27" s="28">
        <v>-5.2</v>
      </c>
      <c r="O27" s="19">
        <v>-0.4</v>
      </c>
      <c r="P27" s="28">
        <v>6</v>
      </c>
      <c r="Q27" s="28">
        <v>0.4</v>
      </c>
      <c r="R27" s="28">
        <v>-27.8</v>
      </c>
      <c r="S27" s="28">
        <v>-2.2999999999999998</v>
      </c>
      <c r="T27" s="28">
        <v>1.2</v>
      </c>
      <c r="U27" s="28">
        <v>0.1</v>
      </c>
      <c r="V27" s="28">
        <v>44.400000000000006</v>
      </c>
      <c r="W27" s="28">
        <v>3.93</v>
      </c>
      <c r="X27" s="28">
        <v>-12.1</v>
      </c>
      <c r="Y27" s="28">
        <v>-1.2</v>
      </c>
      <c r="Z27" s="28">
        <v>6.8999999999999986</v>
      </c>
      <c r="AA27" s="28">
        <v>0.69</v>
      </c>
      <c r="AB27" s="50">
        <v>5.0999999999999996</v>
      </c>
      <c r="AC27" s="50">
        <v>0.80700000000000005</v>
      </c>
      <c r="AD27" s="50">
        <v>2.4999999999999996</v>
      </c>
      <c r="AE27" s="51">
        <v>0</v>
      </c>
    </row>
    <row r="28" spans="2:31" s="23" customFormat="1" ht="20.25" x14ac:dyDescent="0.35">
      <c r="B28" s="24"/>
      <c r="C28" s="27" t="s">
        <v>28</v>
      </c>
      <c r="D28" s="28">
        <v>3</v>
      </c>
      <c r="E28" s="28">
        <v>0.4</v>
      </c>
      <c r="F28" s="28">
        <v>0.2</v>
      </c>
      <c r="G28" s="28">
        <v>0.1</v>
      </c>
      <c r="H28" s="28">
        <v>0.3</v>
      </c>
      <c r="I28" s="28">
        <v>0</v>
      </c>
      <c r="J28" s="28">
        <v>14.3</v>
      </c>
      <c r="K28" s="28">
        <v>1.2</v>
      </c>
      <c r="L28" s="28">
        <v>36.799999999999997</v>
      </c>
      <c r="M28" s="28">
        <v>2.9</v>
      </c>
      <c r="N28" s="28">
        <v>27.3</v>
      </c>
      <c r="O28" s="19">
        <v>1.9</v>
      </c>
      <c r="P28" s="28">
        <v>130</v>
      </c>
      <c r="Q28" s="28">
        <v>9</v>
      </c>
      <c r="R28" s="28">
        <v>100.5</v>
      </c>
      <c r="S28" s="28">
        <v>8.1999999999999993</v>
      </c>
      <c r="T28" s="28">
        <v>-27.6</v>
      </c>
      <c r="U28" s="28">
        <v>-2.4</v>
      </c>
      <c r="V28" s="28">
        <v>0.1</v>
      </c>
      <c r="W28" s="28">
        <v>0.01</v>
      </c>
      <c r="X28" s="28">
        <v>3.3</v>
      </c>
      <c r="Y28" s="28">
        <v>0.3</v>
      </c>
      <c r="Z28" s="28">
        <v>0.5</v>
      </c>
      <c r="AA28" s="28">
        <v>0.05</v>
      </c>
      <c r="AB28" s="50">
        <v>2.9</v>
      </c>
      <c r="AC28" s="50">
        <v>0.45900000000000002</v>
      </c>
      <c r="AD28" s="50">
        <v>1.9999999999999993</v>
      </c>
      <c r="AE28" s="51">
        <v>-0.2</v>
      </c>
    </row>
    <row r="29" spans="2:31" s="23" customFormat="1" ht="20.25" x14ac:dyDescent="0.35">
      <c r="B29" s="24"/>
      <c r="C29" s="27" t="s">
        <v>30</v>
      </c>
      <c r="D29" s="28">
        <v>21.4</v>
      </c>
      <c r="E29" s="28">
        <v>2.9</v>
      </c>
      <c r="F29" s="28">
        <v>5.5</v>
      </c>
      <c r="G29" s="28">
        <v>1</v>
      </c>
      <c r="H29" s="28">
        <v>27.4</v>
      </c>
      <c r="I29" s="28">
        <v>4.2</v>
      </c>
      <c r="J29" s="28">
        <v>-5.2</v>
      </c>
      <c r="K29" s="28">
        <v>-0.4</v>
      </c>
      <c r="L29" s="28">
        <v>11.7</v>
      </c>
      <c r="M29" s="28">
        <v>0.9</v>
      </c>
      <c r="N29" s="28">
        <v>31.9</v>
      </c>
      <c r="O29" s="19">
        <v>2.2000000000000002</v>
      </c>
      <c r="P29" s="28">
        <v>13</v>
      </c>
      <c r="Q29" s="28">
        <v>0.9</v>
      </c>
      <c r="R29" s="28">
        <v>14.8</v>
      </c>
      <c r="S29" s="28">
        <v>1.2</v>
      </c>
      <c r="T29" s="28">
        <v>36.4</v>
      </c>
      <c r="U29" s="28">
        <v>3.1</v>
      </c>
      <c r="V29" s="28">
        <v>-11.6</v>
      </c>
      <c r="W29" s="28">
        <v>-1.03</v>
      </c>
      <c r="X29" s="28">
        <v>42.3</v>
      </c>
      <c r="Y29" s="28">
        <v>4.3</v>
      </c>
      <c r="Z29" s="28">
        <v>-8.3999999999999968</v>
      </c>
      <c r="AA29" s="28">
        <v>-0.84</v>
      </c>
      <c r="AB29" s="50">
        <v>11.3</v>
      </c>
      <c r="AC29" s="50">
        <v>1.8</v>
      </c>
      <c r="AD29" s="50">
        <v>0.2</v>
      </c>
      <c r="AE29" s="51">
        <v>-1.8</v>
      </c>
    </row>
    <row r="30" spans="2:31" ht="20.25" x14ac:dyDescent="0.35">
      <c r="B30" s="2"/>
      <c r="C30" s="27" t="s">
        <v>31</v>
      </c>
      <c r="D30" s="28">
        <v>52.4</v>
      </c>
      <c r="E30" s="28">
        <v>7.1</v>
      </c>
      <c r="F30" s="28">
        <v>64.8</v>
      </c>
      <c r="G30" s="28">
        <v>12.4</v>
      </c>
      <c r="H30" s="28">
        <v>93.3</v>
      </c>
      <c r="I30" s="28">
        <v>14.2</v>
      </c>
      <c r="J30" s="28">
        <v>362.8</v>
      </c>
      <c r="K30" s="28">
        <v>29.8</v>
      </c>
      <c r="L30" s="28">
        <v>295.7</v>
      </c>
      <c r="M30" s="28">
        <v>23.3</v>
      </c>
      <c r="N30" s="28">
        <v>276.8</v>
      </c>
      <c r="O30" s="19">
        <v>18.7</v>
      </c>
      <c r="P30" s="28">
        <v>4</v>
      </c>
      <c r="Q30" s="28">
        <v>0.3</v>
      </c>
      <c r="R30" s="28">
        <v>15.1</v>
      </c>
      <c r="S30" s="28">
        <v>1.2</v>
      </c>
      <c r="T30" s="28">
        <v>-16.8</v>
      </c>
      <c r="U30" s="28">
        <v>-1.4</v>
      </c>
      <c r="V30" s="28">
        <v>-43.7</v>
      </c>
      <c r="W30" s="28">
        <v>-3.87</v>
      </c>
      <c r="X30" s="28">
        <v>-17.7</v>
      </c>
      <c r="Y30" s="28">
        <v>-1.8</v>
      </c>
      <c r="Z30" s="28">
        <v>-25.000000000000004</v>
      </c>
      <c r="AA30" s="28">
        <v>-2.5</v>
      </c>
      <c r="AB30" s="50">
        <v>-13.8</v>
      </c>
      <c r="AC30" s="50">
        <v>-2.2000000000000002</v>
      </c>
      <c r="AD30" s="50">
        <v>-6.8999999999999995</v>
      </c>
      <c r="AE30" s="51">
        <v>-2.7</v>
      </c>
    </row>
    <row r="31" spans="2:31" ht="21" thickBot="1" x14ac:dyDescent="0.4">
      <c r="B31" s="2"/>
      <c r="C31" s="52" t="s">
        <v>32</v>
      </c>
      <c r="D31" s="30">
        <v>37.5</v>
      </c>
      <c r="E31" s="30">
        <v>5</v>
      </c>
      <c r="F31" s="30">
        <v>45.3</v>
      </c>
      <c r="G31" s="30">
        <v>8.6</v>
      </c>
      <c r="H31" s="30">
        <v>44.1</v>
      </c>
      <c r="I31" s="30">
        <v>6.7</v>
      </c>
      <c r="J31" s="30">
        <v>93.8</v>
      </c>
      <c r="K31" s="30">
        <v>7.7</v>
      </c>
      <c r="L31" s="30">
        <v>101</v>
      </c>
      <c r="M31" s="30">
        <v>8</v>
      </c>
      <c r="N31" s="30">
        <v>87.4</v>
      </c>
      <c r="O31" s="29">
        <v>6.1</v>
      </c>
      <c r="P31" s="30">
        <v>156.69999999999999</v>
      </c>
      <c r="Q31" s="30">
        <v>10.7</v>
      </c>
      <c r="R31" s="30">
        <v>120.9</v>
      </c>
      <c r="S31" s="30">
        <v>9.8000000000000007</v>
      </c>
      <c r="T31" s="30">
        <v>176.1</v>
      </c>
      <c r="U31" s="30">
        <v>15.1</v>
      </c>
      <c r="V31" s="30">
        <v>97.5</v>
      </c>
      <c r="W31" s="30">
        <v>8.6300000000000008</v>
      </c>
      <c r="X31" s="30">
        <v>166.6</v>
      </c>
      <c r="Y31" s="30">
        <v>16.8</v>
      </c>
      <c r="Z31" s="30">
        <v>52.9</v>
      </c>
      <c r="AA31" s="30">
        <v>5.3</v>
      </c>
      <c r="AB31" s="53">
        <v>110.7</v>
      </c>
      <c r="AC31" s="53">
        <v>17.5</v>
      </c>
      <c r="AD31" s="53">
        <v>38.199999999999996</v>
      </c>
      <c r="AE31" s="53">
        <v>7.76</v>
      </c>
    </row>
    <row r="32" spans="2:31" ht="18.75" x14ac:dyDescent="0.3">
      <c r="B32" s="2"/>
      <c r="C32" s="31" t="s">
        <v>33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2:31" ht="17.25" x14ac:dyDescent="0.3">
      <c r="B33" s="2"/>
      <c r="C33" s="31" t="s">
        <v>34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2"/>
      <c r="Z33" s="8"/>
      <c r="AA33" s="2"/>
      <c r="AB33" s="2"/>
      <c r="AC33" s="2"/>
      <c r="AD33" s="2"/>
      <c r="AE33" s="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InformePais_Resumen</vt:lpstr>
      <vt:lpstr>InformePais_Resumen_08-19Va (2</vt:lpstr>
      <vt:lpstr>InformePais_Resumen!Área_de_impresión</vt:lpstr>
      <vt:lpstr>'InformePais_Resumen_08-19Va (2'!Área_de_impresión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Elder David Benito Raguay</dc:creator>
  <cp:lastModifiedBy>Luis Alfredo Arriola Mansilla</cp:lastModifiedBy>
  <cp:lastPrinted>2025-03-13T16:24:29Z</cp:lastPrinted>
  <dcterms:created xsi:type="dcterms:W3CDTF">2019-12-04T19:27:55Z</dcterms:created>
  <dcterms:modified xsi:type="dcterms:W3CDTF">2025-03-28T17:10:47Z</dcterms:modified>
</cp:coreProperties>
</file>