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Balanza de Pagos\Posición de Inversión Internacional PII (Anual)\VI Manual\"/>
    </mc:Choice>
  </mc:AlternateContent>
  <xr:revisionPtr revIDLastSave="0" documentId="13_ncr:1_{39CD4562-2B9F-4DA5-A35C-82A74B81EEF6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PII_ANUAL_FMI" sheetId="1" r:id="rId1"/>
    <sheet name="Hoja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>#REF!</definedName>
    <definedName name="\1">#REF!</definedName>
    <definedName name="\2">#REF!</definedName>
    <definedName name="\3">#REF!</definedName>
    <definedName name="\4">#REF!</definedName>
    <definedName name="\5">#REF!</definedName>
    <definedName name="\6">#REF!</definedName>
    <definedName name="\7">#REF!</definedName>
    <definedName name="\a">#REF!</definedName>
    <definedName name="\AV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Ñ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XA">#REF!</definedName>
    <definedName name="\XB">#REF!</definedName>
    <definedName name="\XC">#REF!</definedName>
    <definedName name="\XD">#REF!</definedName>
    <definedName name="\XE">#REF!</definedName>
    <definedName name="\XF">#REF!</definedName>
    <definedName name="\XG">#REF!</definedName>
    <definedName name="\y">#REF!</definedName>
    <definedName name="\z">#REF!</definedName>
    <definedName name="___R">#REF!</definedName>
    <definedName name="__123Graph_A" hidden="1">'[1]prop. RIN Agreg Monet'!#REF!</definedName>
    <definedName name="__123Graph_ALIQUIDEZ" hidden="1">'[1]prop. RIN Agreg Monet'!#REF!</definedName>
    <definedName name="__123Graph_B" hidden="1">'[1]prop. RIN Agreg Monet'!#REF!</definedName>
    <definedName name="__123Graph_BLIQUIDEZ" hidden="1">'[1]prop. RIN Agreg Monet'!#REF!</definedName>
    <definedName name="__123Graph_C" hidden="1">'[1]prop. RIN Agreg Monet'!#REF!</definedName>
    <definedName name="__123Graph_CLIQUIDEZ" hidden="1">'[1]prop. RIN Agreg Monet'!#REF!</definedName>
    <definedName name="__123Graph_D" hidden="1">[2]PFMON!#REF!</definedName>
    <definedName name="__123Graph_E" hidden="1">[2]PFMON!#REF!</definedName>
    <definedName name="__123Graph_F" hidden="1">[3]DETALLADO!$C$267:$C$352</definedName>
    <definedName name="__123Graph_X" hidden="1">'[1]prop. RIN Agreg Monet'!#REF!</definedName>
    <definedName name="__123Graph_XLIQUIDEZ" hidden="1">'[1]prop. RIN Agreg Monet'!#REF!</definedName>
    <definedName name="_1__123Graph_ACHART_1" hidden="1">[4]IPC1988!$C$176:$C$182</definedName>
    <definedName name="_10__123Graph_CGRÁFICO_3" hidden="1">'[1]prop. RIN Agreg Monet'!#REF!</definedName>
    <definedName name="_11__123Graph_XCHART_2" hidden="1">[4]IPC1988!$A$176:$A$182</definedName>
    <definedName name="_12__123Graph_XGráfico_1" hidden="1">'[1]prop. RIN Agreg Monet'!#REF!</definedName>
    <definedName name="_123" hidden="1">'[1]prop. RIN Agreg Monet'!#REF!</definedName>
    <definedName name="_13__123Graph_XGRÁFICO_3" hidden="1">'[1]prop. RIN Agreg Monet'!#REF!</definedName>
    <definedName name="_13B">#REF!</definedName>
    <definedName name="_13BB">#REF!</definedName>
    <definedName name="_14A">#REF!</definedName>
    <definedName name="_14B">#REF!</definedName>
    <definedName name="_14D">#REF!</definedName>
    <definedName name="_14E">#REF!</definedName>
    <definedName name="_14EE">#REF!</definedName>
    <definedName name="_1IMPRESION">#REF!</definedName>
    <definedName name="_2__123Graph_ACHART_2" hidden="1">[4]IPC1988!$B$176:$B$182</definedName>
    <definedName name="_2IMPRESION">#REF!</definedName>
    <definedName name="_3__123Graph_AGráfico_1" hidden="1">'[1]prop. RIN Agreg Monet'!#REF!</definedName>
    <definedName name="_4__123Graph_AGRÁFICO_3" hidden="1">'[1]prop. RIN Agreg Monet'!#REF!</definedName>
    <definedName name="_5__123Graph_BCHART_1" hidden="1">[4]IPC1988!$E$176:$E$182</definedName>
    <definedName name="_5A">#REF!</definedName>
    <definedName name="_5AA">#REF!</definedName>
    <definedName name="_6__123Graph_BCHART_2" hidden="1">[4]IPC1988!$D$176:$D$182</definedName>
    <definedName name="_7__123Graph_BGráfico_1" hidden="1">'[1]prop. RIN Agreg Monet'!#REF!</definedName>
    <definedName name="_8__123Graph_BGRÁFICO_3" hidden="1">'[1]prop. RIN Agreg Monet'!#REF!</definedName>
    <definedName name="_9__123Graph_CGráfico_1" hidden="1">'[1]prop. RIN Agreg Monet'!#REF!</definedName>
    <definedName name="_90">#REF!</definedName>
    <definedName name="_D">#REF!</definedName>
    <definedName name="_Fill" hidden="1">[5]CONS!#REF!</definedName>
    <definedName name="_Key1" hidden="1">#REF!</definedName>
    <definedName name="_MAT4" hidden="1">{"'para SB'!$A$1420:$F$1479"}</definedName>
    <definedName name="_NOV8" hidden="1">{"'para SB'!$A$1420:$F$1479"}</definedName>
    <definedName name="_Order1" hidden="1">255</definedName>
    <definedName name="_Order2" hidden="1">0</definedName>
    <definedName name="_P">#REF!</definedName>
    <definedName name="_PC90">#REF!</definedName>
    <definedName name="_Sort" hidden="1">#REF!</definedName>
    <definedName name="_var031">#REF!</definedName>
    <definedName name="_var032">#REF!</definedName>
    <definedName name="_var0399">#REF!</definedName>
    <definedName name="A_IMPRESIÓN_IM">#REF!</definedName>
    <definedName name="AAA">#REF!</definedName>
    <definedName name="abril1">#REF!</definedName>
    <definedName name="abril2">#REF!</definedName>
    <definedName name="ACUMULADO">#REF!</definedName>
    <definedName name="anuales">#REF!</definedName>
    <definedName name="_xlnm.Print_Area" localSheetId="0">PII_ANUAL_FMI!$A$1:$T$395</definedName>
    <definedName name="AREACONSTRUCCIO">#REF!</definedName>
    <definedName name="asd" hidden="1">'[1]prop. RIN Agreg Monet'!#REF!</definedName>
    <definedName name="ASO">#REF!</definedName>
    <definedName name="BAL">[3]DETALLADO!$A$1:$A$340</definedName>
    <definedName name="BASE_MON">#REF!</definedName>
    <definedName name="BCH">#REF!</definedName>
    <definedName name="BONO">#REF!</definedName>
    <definedName name="C_">#REF!</definedName>
    <definedName name="CAMARON">#REF!</definedName>
    <definedName name="capital">#REF!</definedName>
    <definedName name="CEMENTO">#REF!</definedName>
    <definedName name="CNSPNF">#REF!</definedName>
    <definedName name="COM">#REF!</definedName>
    <definedName name="corriente">#REF!</definedName>
    <definedName name="CREDITOBCH">#REF!</definedName>
    <definedName name="CREDITORSB">#REF!</definedName>
    <definedName name="CTACAP">#REF!</definedName>
    <definedName name="CTACORR">#REF!</definedName>
    <definedName name="cua" hidden="1">{"'RIN-INTRANET'!$A$1:$K$71"}</definedName>
    <definedName name="Cuadro0000">[6]Datos!$A$210:$A$215</definedName>
    <definedName name="CUADRO1">#REF!</definedName>
    <definedName name="CUADRO2">#REF!</definedName>
    <definedName name="Datsem">#REF!</definedName>
    <definedName name="de" hidden="1">{"'RIN-INTRANET'!$A$1:$K$71"}</definedName>
    <definedName name="DES">#REF!</definedName>
    <definedName name="DEUDA">#REF!</definedName>
    <definedName name="dflr" hidden="1">{"'RIN-INTRANET'!$A$1:$K$71"}</definedName>
    <definedName name="dfnksadawegknsd" hidden="1">{"'RIN-INTRANET'!$A$1:$K$71"}</definedName>
    <definedName name="dosmodif">#REF!</definedName>
    <definedName name="E">#REF!</definedName>
    <definedName name="EJEMPLO">#REF!</definedName>
    <definedName name="escenario" hidden="1">'[1]prop. RIN Agreg Monet'!#REF!</definedName>
    <definedName name="FECHA">#REF!</definedName>
    <definedName name="FER">#REF!</definedName>
    <definedName name="FFFF">[7]CUADRO1!$A$264:$A$269</definedName>
    <definedName name="FFNN">#REF!</definedName>
    <definedName name="FONDO">#REF!</definedName>
    <definedName name="gffgfj" hidden="1">{"'RIN-INTRANET'!$A$1:$K$71"}</definedName>
    <definedName name="GL_Z">#REF!</definedName>
    <definedName name="hdah" hidden="1">{"'RIN-INTRANET'!$A$1:$K$71"}</definedName>
    <definedName name="hdgdh" hidden="1">{"'RIN-INTRANET'!$A$1:$K$71"}</definedName>
    <definedName name="hjdhshsd" hidden="1">{"'RIN-INTRANET'!$A$1:$K$71"}</definedName>
    <definedName name="hoja1">#REF!</definedName>
    <definedName name="hoja2">#REF!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MPRESION">#REF!</definedName>
    <definedName name="IMPRIMIR_TODOS">#REF!</definedName>
    <definedName name="IN90_">#REF!</definedName>
    <definedName name="INDICEPRODUCCIO">#REF!</definedName>
    <definedName name="INFOR_CORRE_ELE">#REF!</definedName>
    <definedName name="INGRESOS">#REF!</definedName>
    <definedName name="inter" hidden="1">{"'para SB'!$A$1420:$F$1479"}</definedName>
    <definedName name="IPC">[8]ipc!#REF!</definedName>
    <definedName name="J" hidden="1">{"'RIN-INTRANET'!$A$1:$K$71"}</definedName>
    <definedName name="jdfjdfk" hidden="1">{"'RIN-INTRANET'!$A$1:$K$71"}</definedName>
    <definedName name="jhdzjbjdzbfjd" hidden="1">{"'RIN-INTRANET'!$A$1:$K$71"}</definedName>
    <definedName name="jhgf" hidden="1">{"'RIN-INTRANET'!$A$1:$K$71"}</definedName>
    <definedName name="kdfjkfdjkerj" hidden="1">{"'RIN-INTRANET'!$A$1:$K$71"}</definedName>
    <definedName name="libre3" hidden="1">'[1]prop. RIN Agreg Monet'!#REF!</definedName>
    <definedName name="mayo1">#REF!</definedName>
    <definedName name="mayo2">#REF!</definedName>
    <definedName name="mensual">#REF!</definedName>
    <definedName name="mone" hidden="1">{"'RIN-INTRANET'!$A$1:$K$71"}</definedName>
    <definedName name="MPETROLEO">#REF!</definedName>
    <definedName name="nbabvsd" hidden="1">{"'RIN-INTRANET'!$A$1:$K$71"}</definedName>
    <definedName name="ndmdkfdvjmk" hidden="1">{"'RIN-INTRANET'!$A$1:$K$71"}</definedName>
    <definedName name="NN">[9]COUD!#REF!</definedName>
    <definedName name="NNN">#REF!</definedName>
    <definedName name="NOTA_EXPLICATIV">#REF!</definedName>
    <definedName name="NOTACUAD">#REF!</definedName>
    <definedName name="nueva" hidden="1">'[1]prop. RIN Agreg Monet'!#REF!</definedName>
    <definedName name="ñfkjghkdghk" hidden="1">{"'RIN-INTRANET'!$A$1:$K$71"}</definedName>
    <definedName name="operex">#REF!</definedName>
    <definedName name="PETRO">#REF!</definedName>
    <definedName name="PF">#REF!</definedName>
    <definedName name="PK">#REF!</definedName>
    <definedName name="PLATA">#REF!</definedName>
    <definedName name="POLLO">#REF!</definedName>
    <definedName name="PRECIOCIFBANANO">#REF!</definedName>
    <definedName name="PRIMERO">#REF!</definedName>
    <definedName name="PROGRAMA">#REF!</definedName>
    <definedName name="RES">#REF!</definedName>
    <definedName name="RESERV">#REF!</definedName>
    <definedName name="RESERVAS">#REF!</definedName>
    <definedName name="RESUMEN">#REF!</definedName>
    <definedName name="resumenfff">#REF!</definedName>
    <definedName name="reumen">#REF!</definedName>
    <definedName name="RIN">#REF!</definedName>
    <definedName name="RINB" hidden="1">{"'RIN-INTRANET'!$A$1:$K$71"}</definedName>
    <definedName name="RSB">#REF!</definedName>
    <definedName name="S">#REF!</definedName>
    <definedName name="sdjkxdjh" hidden="1">{"'RIN-INTRANET'!$A$1:$K$71"}</definedName>
    <definedName name="SEGUNDO">#REF!</definedName>
    <definedName name="SEMANAL">#REF!</definedName>
    <definedName name="semanales">#REF!</definedName>
    <definedName name="T">#REF!</definedName>
    <definedName name="TELAS">#REF!</definedName>
    <definedName name="TIPOCAMBIO">#REF!</definedName>
    <definedName name="_xlnm.Print_Titles" localSheetId="0">PII_ANUAL_FMI!$B:$C,PII_ANUAL_FMI!$1:$7</definedName>
    <definedName name="TOTALCI">[9]COUD!$FI$277</definedName>
    <definedName name="TOTALD.21">[9]COUD!#REF!</definedName>
    <definedName name="TOTALOFERTA">[9]COUD!#REF!</definedName>
    <definedName name="TOTALP.1">[9]COUD!#REF!</definedName>
    <definedName name="TOTALP.2">[9]COUD!$FI$277</definedName>
    <definedName name="TOTALP.3">[9]COUD!$FS$277</definedName>
    <definedName name="TOTALP.31HOG">[9]COUD!$FN$277</definedName>
    <definedName name="TOTALP.5">[9]COUD!$FW$277</definedName>
    <definedName name="TOTALP.51">[9]COUD!$FT$277</definedName>
    <definedName name="TOTALP.52">[9]COUD!$FU$277</definedName>
    <definedName name="TOTALP.53">[9]COUD!$FV$277</definedName>
    <definedName name="TOTALP.6">[9]COUD!$FM$277</definedName>
    <definedName name="TOTALP.7">[9]COUD!#REF!</definedName>
    <definedName name="TOTALP2EQ">[9]COUD!$FJ$277</definedName>
    <definedName name="TOTALP2EQOU">[9]COUD!$FJ$277</definedName>
    <definedName name="TOTALP31GG">[9]COUD!$FP$277</definedName>
    <definedName name="TOTALP31ISFLSH">[9]COUD!$FO$277</definedName>
    <definedName name="TOTALP32GG">[9]COUD!$FQ$277</definedName>
    <definedName name="TOTALP3GOB">[9]COUD!$FR$277</definedName>
    <definedName name="TOTALUTILIZ.1">[9]COUD!$FX$277</definedName>
    <definedName name="TRIGO">#REF!</definedName>
    <definedName name="unomodif">#REF!</definedName>
    <definedName name="var0299a">#REF!</definedName>
    <definedName name="var0299b">#REF!</definedName>
    <definedName name="vgfgh" hidden="1">{"'RIN-INTRANET'!$A$1:$K$71"}</definedName>
    <definedName name="VIAAEREA">#REF!</definedName>
    <definedName name="vsretret" hidden="1">{"'RIN-INTRANET'!$A$1:$K$71"}</definedName>
    <definedName name="XBANANO">#REF!</definedName>
    <definedName name="XCAFE">#REF!</definedName>
    <definedName name="XMENSUALES">#REF!</definedName>
    <definedName name="XXX">[3]DETALLADO!#REF!</definedName>
    <definedName name="XXX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2" i="1" l="1"/>
  <c r="G332" i="1"/>
  <c r="F332" i="1"/>
  <c r="E332" i="1"/>
  <c r="D332" i="1"/>
  <c r="H191" i="1"/>
  <c r="G191" i="1"/>
  <c r="F191" i="1"/>
  <c r="E191" i="1"/>
  <c r="D191" i="1"/>
  <c r="H169" i="1"/>
  <c r="G169" i="1"/>
  <c r="F169" i="1"/>
  <c r="E169" i="1"/>
  <c r="D169" i="1"/>
  <c r="H137" i="1"/>
  <c r="H132" i="1" s="1"/>
  <c r="G137" i="1"/>
  <c r="G132" i="1" s="1"/>
  <c r="H123" i="1"/>
  <c r="G123" i="1"/>
  <c r="F123" i="1"/>
  <c r="E123" i="1"/>
  <c r="D123" i="1"/>
  <c r="E285" i="1" l="1"/>
  <c r="F63" i="1"/>
  <c r="F375" i="1"/>
  <c r="F91" i="1"/>
  <c r="H91" i="1"/>
  <c r="F300" i="1"/>
  <c r="D325" i="1"/>
  <c r="D361" i="1"/>
  <c r="H319" i="1"/>
  <c r="H175" i="1"/>
  <c r="D300" i="1"/>
  <c r="E329" i="1"/>
  <c r="G187" i="1"/>
  <c r="D183" i="1"/>
  <c r="D362" i="1"/>
  <c r="H165" i="1"/>
  <c r="G329" i="1"/>
  <c r="D100" i="1"/>
  <c r="E264" i="1"/>
  <c r="E375" i="1"/>
  <c r="F100" i="1"/>
  <c r="G175" i="1"/>
  <c r="F319" i="1"/>
  <c r="H63" i="1"/>
  <c r="G262" i="1"/>
  <c r="F325" i="1"/>
  <c r="F361" i="1"/>
  <c r="F324" i="1"/>
  <c r="D301" i="1"/>
  <c r="H375" i="1"/>
  <c r="H40" i="1"/>
  <c r="H35" i="1" s="1"/>
  <c r="D49" i="1"/>
  <c r="G55" i="1"/>
  <c r="D104" i="1"/>
  <c r="H304" i="1"/>
  <c r="E187" i="1"/>
  <c r="F291" i="1"/>
  <c r="F23" i="1"/>
  <c r="F20" i="1" s="1"/>
  <c r="G156" i="1"/>
  <c r="F165" i="1"/>
  <c r="F175" i="1"/>
  <c r="D223" i="1"/>
  <c r="D220" i="1" s="1"/>
  <c r="E119" i="1"/>
  <c r="H325" i="1"/>
  <c r="G95" i="1"/>
  <c r="H100" i="1"/>
  <c r="G119" i="1"/>
  <c r="D126" i="1"/>
  <c r="D161" i="1"/>
  <c r="E255" i="1"/>
  <c r="H300" i="1"/>
  <c r="H362" i="1"/>
  <c r="D369" i="1"/>
  <c r="E263" i="1"/>
  <c r="E202" i="1"/>
  <c r="E201" i="1" s="1"/>
  <c r="H295" i="1"/>
  <c r="D319" i="1"/>
  <c r="D58" i="1"/>
  <c r="E100" i="1"/>
  <c r="E156" i="1"/>
  <c r="E175" i="1"/>
  <c r="D175" i="1"/>
  <c r="G62" i="1"/>
  <c r="F40" i="1"/>
  <c r="F35" i="1" s="1"/>
  <c r="D119" i="1"/>
  <c r="E383" i="1"/>
  <c r="G58" i="1"/>
  <c r="H58" i="1"/>
  <c r="G14" i="1"/>
  <c r="G11" i="1" s="1"/>
  <c r="E55" i="1"/>
  <c r="G263" i="1"/>
  <c r="G23" i="1"/>
  <c r="G20" i="1" s="1"/>
  <c r="F58" i="1"/>
  <c r="D14" i="1"/>
  <c r="D11" i="1" s="1"/>
  <c r="E14" i="1"/>
  <c r="E11" i="1" s="1"/>
  <c r="E58" i="1"/>
  <c r="F67" i="1"/>
  <c r="H67" i="1"/>
  <c r="F116" i="1"/>
  <c r="H116" i="1"/>
  <c r="G375" i="1"/>
  <c r="E262" i="1"/>
  <c r="D85" i="1"/>
  <c r="D91" i="1"/>
  <c r="E126" i="1"/>
  <c r="G249" i="1"/>
  <c r="D263" i="1"/>
  <c r="G291" i="1"/>
  <c r="H361" i="1"/>
  <c r="F378" i="1"/>
  <c r="H378" i="1"/>
  <c r="D387" i="1"/>
  <c r="E95" i="1"/>
  <c r="F119" i="1"/>
  <c r="D156" i="1"/>
  <c r="F187" i="1"/>
  <c r="H187" i="1"/>
  <c r="G202" i="1"/>
  <c r="G201" i="1" s="1"/>
  <c r="G255" i="1"/>
  <c r="F384" i="1"/>
  <c r="H384" i="1"/>
  <c r="F387" i="1"/>
  <c r="H387" i="1"/>
  <c r="G383" i="1"/>
  <c r="F129" i="1"/>
  <c r="H129" i="1"/>
  <c r="G160" i="1"/>
  <c r="F161" i="1"/>
  <c r="H161" i="1"/>
  <c r="F183" i="1"/>
  <c r="H183" i="1"/>
  <c r="E249" i="1"/>
  <c r="E295" i="1"/>
  <c r="D375" i="1"/>
  <c r="E62" i="1"/>
  <c r="F49" i="1"/>
  <c r="H49" i="1"/>
  <c r="G101" i="1"/>
  <c r="G99" i="1"/>
  <c r="D95" i="1"/>
  <c r="F85" i="1"/>
  <c r="H85" i="1"/>
  <c r="D129" i="1"/>
  <c r="D23" i="1"/>
  <c r="D20" i="1" s="1"/>
  <c r="E40" i="1"/>
  <c r="E35" i="1" s="1"/>
  <c r="G40" i="1"/>
  <c r="G35" i="1" s="1"/>
  <c r="D63" i="1"/>
  <c r="D67" i="1"/>
  <c r="G67" i="1"/>
  <c r="H119" i="1"/>
  <c r="D165" i="1"/>
  <c r="E165" i="1"/>
  <c r="F295" i="1"/>
  <c r="E291" i="1"/>
  <c r="D187" i="1"/>
  <c r="H249" i="1"/>
  <c r="E267" i="1"/>
  <c r="G267" i="1"/>
  <c r="F369" i="1"/>
  <c r="H369" i="1"/>
  <c r="D384" i="1"/>
  <c r="F126" i="1"/>
  <c r="H126" i="1"/>
  <c r="F184" i="1"/>
  <c r="H23" i="1"/>
  <c r="H20" i="1" s="1"/>
  <c r="F104" i="1"/>
  <c r="H104" i="1"/>
  <c r="G264" i="1"/>
  <c r="D295" i="1"/>
  <c r="E319" i="1"/>
  <c r="G319" i="1"/>
  <c r="F362" i="1"/>
  <c r="E137" i="1"/>
  <c r="E132" i="1" s="1"/>
  <c r="G295" i="1"/>
  <c r="D304" i="1"/>
  <c r="E300" i="1"/>
  <c r="G300" i="1"/>
  <c r="E178" i="1"/>
  <c r="G178" i="1"/>
  <c r="F263" i="1"/>
  <c r="F156" i="1"/>
  <c r="H156" i="1"/>
  <c r="D262" i="1"/>
  <c r="H291" i="1"/>
  <c r="F162" i="1"/>
  <c r="F160" i="1"/>
  <c r="E67" i="1"/>
  <c r="E160" i="1"/>
  <c r="E162" i="1"/>
  <c r="E116" i="1"/>
  <c r="G116" i="1"/>
  <c r="E63" i="1"/>
  <c r="G63" i="1"/>
  <c r="G64" i="1"/>
  <c r="F95" i="1"/>
  <c r="H95" i="1"/>
  <c r="E64" i="1"/>
  <c r="E91" i="1"/>
  <c r="G91" i="1"/>
  <c r="F223" i="1"/>
  <c r="F220" i="1" s="1"/>
  <c r="E99" i="1"/>
  <c r="F182" i="1"/>
  <c r="E182" i="1"/>
  <c r="E184" i="1"/>
  <c r="G182" i="1"/>
  <c r="E23" i="1"/>
  <c r="E20" i="1" s="1"/>
  <c r="D55" i="1"/>
  <c r="F55" i="1"/>
  <c r="H55" i="1"/>
  <c r="E101" i="1"/>
  <c r="D116" i="1"/>
  <c r="E183" i="1"/>
  <c r="D99" i="1"/>
  <c r="F99" i="1"/>
  <c r="H99" i="1"/>
  <c r="E108" i="1"/>
  <c r="G108" i="1"/>
  <c r="D137" i="1"/>
  <c r="D132" i="1" s="1"/>
  <c r="F137" i="1"/>
  <c r="F132" i="1" s="1"/>
  <c r="G165" i="1"/>
  <c r="D184" i="1"/>
  <c r="D182" i="1"/>
  <c r="H184" i="1"/>
  <c r="H182" i="1"/>
  <c r="H223" i="1"/>
  <c r="H220" i="1" s="1"/>
  <c r="G285" i="1"/>
  <c r="D214" i="1"/>
  <c r="D211" i="1" s="1"/>
  <c r="F214" i="1"/>
  <c r="F211" i="1" s="1"/>
  <c r="H214" i="1"/>
  <c r="H211" i="1" s="1"/>
  <c r="E361" i="1"/>
  <c r="E365" i="1"/>
  <c r="E258" i="1"/>
  <c r="G258" i="1"/>
  <c r="F304" i="1"/>
  <c r="F299" i="1"/>
  <c r="E161" i="1"/>
  <c r="E223" i="1"/>
  <c r="E220" i="1" s="1"/>
  <c r="G223" i="1"/>
  <c r="G220" i="1" s="1"/>
  <c r="G126" i="1"/>
  <c r="E198" i="1"/>
  <c r="G198" i="1"/>
  <c r="E369" i="1"/>
  <c r="G369" i="1"/>
  <c r="D264" i="1"/>
  <c r="F264" i="1"/>
  <c r="H264" i="1"/>
  <c r="D267" i="1"/>
  <c r="F262" i="1"/>
  <c r="D299" i="1"/>
  <c r="F301" i="1"/>
  <c r="H299" i="1"/>
  <c r="G362" i="1"/>
  <c r="G361" i="1"/>
  <c r="D291" i="1"/>
  <c r="H301" i="1"/>
  <c r="G365" i="1"/>
  <c r="D249" i="1"/>
  <c r="F267" i="1"/>
  <c r="D285" i="1"/>
  <c r="F285" i="1"/>
  <c r="H285" i="1"/>
  <c r="D378" i="1"/>
  <c r="E325" i="1"/>
  <c r="G325" i="1"/>
  <c r="D329" i="1"/>
  <c r="F329" i="1"/>
  <c r="H329" i="1"/>
  <c r="E301" i="1"/>
  <c r="G301" i="1"/>
  <c r="E387" i="1"/>
  <c r="G387" i="1"/>
  <c r="E299" i="1"/>
  <c r="F326" i="1"/>
  <c r="E378" i="1"/>
  <c r="G378" i="1"/>
  <c r="H64" i="1"/>
  <c r="H62" i="1"/>
  <c r="F14" i="1"/>
  <c r="F11" i="1" s="1"/>
  <c r="H14" i="1"/>
  <c r="H11" i="1" s="1"/>
  <c r="D64" i="1"/>
  <c r="D62" i="1"/>
  <c r="D40" i="1"/>
  <c r="D35" i="1" s="1"/>
  <c r="F64" i="1"/>
  <c r="F62" i="1"/>
  <c r="E104" i="1"/>
  <c r="G100" i="1"/>
  <c r="G104" i="1"/>
  <c r="E49" i="1"/>
  <c r="G49" i="1"/>
  <c r="E85" i="1"/>
  <c r="G85" i="1"/>
  <c r="D162" i="1"/>
  <c r="D160" i="1"/>
  <c r="H162" i="1"/>
  <c r="H160" i="1"/>
  <c r="D101" i="1"/>
  <c r="F101" i="1"/>
  <c r="H101" i="1"/>
  <c r="G183" i="1"/>
  <c r="G184" i="1"/>
  <c r="D108" i="1"/>
  <c r="F108" i="1"/>
  <c r="H108" i="1"/>
  <c r="G161" i="1"/>
  <c r="G162" i="1"/>
  <c r="E129" i="1"/>
  <c r="G129" i="1"/>
  <c r="H262" i="1"/>
  <c r="H267" i="1"/>
  <c r="D178" i="1"/>
  <c r="F178" i="1"/>
  <c r="H178" i="1"/>
  <c r="E214" i="1"/>
  <c r="E211" i="1" s="1"/>
  <c r="G214" i="1"/>
  <c r="G211" i="1" s="1"/>
  <c r="D202" i="1"/>
  <c r="D201" i="1" s="1"/>
  <c r="F202" i="1"/>
  <c r="F201" i="1" s="1"/>
  <c r="H202" i="1"/>
  <c r="H201" i="1" s="1"/>
  <c r="D258" i="1"/>
  <c r="F258" i="1"/>
  <c r="H258" i="1"/>
  <c r="D326" i="1"/>
  <c r="D324" i="1"/>
  <c r="H326" i="1"/>
  <c r="H324" i="1"/>
  <c r="D198" i="1"/>
  <c r="F198" i="1"/>
  <c r="H198" i="1"/>
  <c r="G304" i="1"/>
  <c r="G299" i="1"/>
  <c r="F249" i="1"/>
  <c r="D255" i="1"/>
  <c r="F255" i="1"/>
  <c r="H255" i="1"/>
  <c r="E304" i="1"/>
  <c r="E384" i="1"/>
  <c r="E382" i="1"/>
  <c r="G382" i="1"/>
  <c r="G384" i="1"/>
  <c r="E326" i="1"/>
  <c r="E324" i="1"/>
  <c r="G326" i="1"/>
  <c r="G324" i="1"/>
  <c r="H263" i="1"/>
  <c r="D316" i="1"/>
  <c r="F316" i="1"/>
  <c r="H316" i="1"/>
  <c r="E316" i="1"/>
  <c r="G316" i="1"/>
  <c r="D360" i="1"/>
  <c r="D365" i="1"/>
  <c r="F360" i="1"/>
  <c r="F365" i="1"/>
  <c r="H360" i="1"/>
  <c r="H365" i="1"/>
  <c r="E360" i="1"/>
  <c r="E362" i="1"/>
  <c r="G360" i="1"/>
  <c r="D383" i="1"/>
  <c r="F383" i="1"/>
  <c r="H383" i="1"/>
  <c r="D382" i="1"/>
  <c r="F382" i="1"/>
  <c r="H382" i="1"/>
  <c r="H323" i="1" l="1"/>
  <c r="H307" i="1" s="1"/>
  <c r="D323" i="1"/>
  <c r="D307" i="1" s="1"/>
  <c r="F359" i="1"/>
  <c r="F346" i="1" s="1"/>
  <c r="F61" i="1"/>
  <c r="F48" i="1" s="1"/>
  <c r="F34" i="1" s="1"/>
  <c r="D359" i="1"/>
  <c r="D346" i="1" s="1"/>
  <c r="D98" i="1"/>
  <c r="D84" i="1" s="1"/>
  <c r="F298" i="1"/>
  <c r="F284" i="1" s="1"/>
  <c r="D261" i="1"/>
  <c r="D248" i="1" s="1"/>
  <c r="D234" i="1" s="1"/>
  <c r="G261" i="1"/>
  <c r="G248" i="1" s="1"/>
  <c r="G234" i="1" s="1"/>
  <c r="D298" i="1"/>
  <c r="D284" i="1" s="1"/>
  <c r="G381" i="1"/>
  <c r="G368" i="1" s="1"/>
  <c r="H181" i="1"/>
  <c r="H168" i="1" s="1"/>
  <c r="F323" i="1"/>
  <c r="F307" i="1" s="1"/>
  <c r="F98" i="1"/>
  <c r="F84" i="1" s="1"/>
  <c r="H298" i="1"/>
  <c r="H284" i="1" s="1"/>
  <c r="H61" i="1"/>
  <c r="H48" i="1" s="1"/>
  <c r="H34" i="1" s="1"/>
  <c r="E98" i="1"/>
  <c r="E84" i="1" s="1"/>
  <c r="E381" i="1"/>
  <c r="E368" i="1" s="1"/>
  <c r="G61" i="1"/>
  <c r="G48" i="1" s="1"/>
  <c r="G34" i="1" s="1"/>
  <c r="G298" i="1"/>
  <c r="G284" i="1" s="1"/>
  <c r="D181" i="1"/>
  <c r="D168" i="1" s="1"/>
  <c r="H10" i="1"/>
  <c r="D61" i="1"/>
  <c r="D48" i="1" s="1"/>
  <c r="D34" i="1" s="1"/>
  <c r="G98" i="1"/>
  <c r="G84" i="1" s="1"/>
  <c r="F10" i="1"/>
  <c r="E197" i="1"/>
  <c r="E190" i="1" s="1"/>
  <c r="E159" i="1"/>
  <c r="E146" i="1" s="1"/>
  <c r="H98" i="1"/>
  <c r="H84" i="1" s="1"/>
  <c r="F159" i="1"/>
  <c r="F146" i="1" s="1"/>
  <c r="E359" i="1"/>
  <c r="E346" i="1" s="1"/>
  <c r="D107" i="1"/>
  <c r="G181" i="1"/>
  <c r="G168" i="1" s="1"/>
  <c r="G197" i="1"/>
  <c r="G190" i="1" s="1"/>
  <c r="D159" i="1"/>
  <c r="D146" i="1" s="1"/>
  <c r="F107" i="1"/>
  <c r="E261" i="1"/>
  <c r="E248" i="1" s="1"/>
  <c r="E234" i="1" s="1"/>
  <c r="F261" i="1"/>
  <c r="F248" i="1" s="1"/>
  <c r="F234" i="1" s="1"/>
  <c r="G359" i="1"/>
  <c r="G346" i="1" s="1"/>
  <c r="H359" i="1"/>
  <c r="H346" i="1" s="1"/>
  <c r="E323" i="1"/>
  <c r="E307" i="1" s="1"/>
  <c r="E298" i="1"/>
  <c r="E284" i="1" s="1"/>
  <c r="G159" i="1"/>
  <c r="G146" i="1" s="1"/>
  <c r="E181" i="1"/>
  <c r="E168" i="1" s="1"/>
  <c r="D10" i="1"/>
  <c r="H159" i="1"/>
  <c r="H146" i="1" s="1"/>
  <c r="F181" i="1"/>
  <c r="F168" i="1" s="1"/>
  <c r="E61" i="1"/>
  <c r="E48" i="1" s="1"/>
  <c r="E34" i="1" s="1"/>
  <c r="D210" i="1"/>
  <c r="H107" i="1"/>
  <c r="G10" i="1"/>
  <c r="E107" i="1"/>
  <c r="F210" i="1"/>
  <c r="H210" i="1"/>
  <c r="G323" i="1"/>
  <c r="G307" i="1" s="1"/>
  <c r="G107" i="1"/>
  <c r="H261" i="1"/>
  <c r="H248" i="1" s="1"/>
  <c r="H234" i="1" s="1"/>
  <c r="F381" i="1"/>
  <c r="F368" i="1" s="1"/>
  <c r="D381" i="1"/>
  <c r="D368" i="1" s="1"/>
  <c r="H381" i="1"/>
  <c r="H368" i="1" s="1"/>
  <c r="G210" i="1"/>
  <c r="E210" i="1"/>
  <c r="H197" i="1"/>
  <c r="H190" i="1" s="1"/>
  <c r="F197" i="1"/>
  <c r="F190" i="1" s="1"/>
  <c r="D197" i="1"/>
  <c r="D190" i="1" s="1"/>
  <c r="E10" i="1"/>
  <c r="H82" i="1" l="1"/>
  <c r="H9" i="1" s="1"/>
  <c r="F82" i="1"/>
  <c r="F9" i="1" s="1"/>
  <c r="E282" i="1"/>
  <c r="E209" i="1" s="1"/>
  <c r="D82" i="1"/>
  <c r="D9" i="1" s="1"/>
  <c r="E82" i="1"/>
  <c r="E9" i="1" s="1"/>
  <c r="G82" i="1"/>
  <c r="G9" i="1" s="1"/>
  <c r="D282" i="1"/>
  <c r="D209" i="1" s="1"/>
  <c r="G282" i="1"/>
  <c r="G209" i="1" s="1"/>
  <c r="F282" i="1"/>
  <c r="F209" i="1" s="1"/>
  <c r="H282" i="1"/>
  <c r="H209" i="1" s="1"/>
  <c r="G8" i="1" l="1"/>
  <c r="D8" i="1"/>
  <c r="H8" i="1"/>
  <c r="E8" i="1"/>
  <c r="F8" i="1"/>
</calcChain>
</file>

<file path=xl/sharedStrings.xml><?xml version="1.0" encoding="utf-8"?>
<sst xmlns="http://schemas.openxmlformats.org/spreadsheetml/2006/main" count="3004" uniqueCount="474">
  <si>
    <t>Cifras en millones de dólares</t>
  </si>
  <si>
    <t>Moneda y depósitos</t>
  </si>
  <si>
    <t>Otras cuentas por cobrar</t>
  </si>
  <si>
    <t>Instrumentos de deuda</t>
  </si>
  <si>
    <t>I_BP6_USD</t>
  </si>
  <si>
    <t>Posición de inversión internacional neta</t>
  </si>
  <si>
    <t>IA_BP6_USD</t>
  </si>
  <si>
    <t>Activos</t>
  </si>
  <si>
    <t>IAD_BP6_USD</t>
  </si>
  <si>
    <t xml:space="preserve">Inversión directa </t>
  </si>
  <si>
    <t>IADE_BP6_USD</t>
  </si>
  <si>
    <t xml:space="preserve">Participaciones de capital y participaciones en fondos de inversión </t>
  </si>
  <si>
    <t>IADED_BP6_USD</t>
  </si>
  <si>
    <t>Inversionista directo en empresas de inversión directa</t>
  </si>
  <si>
    <t>IADER_BP6_USD</t>
  </si>
  <si>
    <t>Empresas de inversión directa en inversionista directo (inversión en sentido contrario)</t>
  </si>
  <si>
    <t>IADEF_BP6_USD</t>
  </si>
  <si>
    <t>Entre empresas emparentadas</t>
  </si>
  <si>
    <t>IADEFR_BP6_USD</t>
  </si>
  <si>
    <t>si la casa matriz que ejerce el control final es residente</t>
  </si>
  <si>
    <t>IADEFN_BP6_USD</t>
  </si>
  <si>
    <t>si la casa matriz que ejerce el control final es no residente</t>
  </si>
  <si>
    <t>IADEFU_BP6_USD</t>
  </si>
  <si>
    <t>si se desconoce la casa matriz que ejerce el control final</t>
  </si>
  <si>
    <t>IADEIS_BP6_USD</t>
  </si>
  <si>
    <t xml:space="preserve">    De las cuales: Participaciones/unidades de fondos de inversión </t>
  </si>
  <si>
    <t>n.a.</t>
  </si>
  <si>
    <t>IADEISMS_BP6_USD</t>
  </si>
  <si>
    <t xml:space="preserve">    De las cuales: Participaciones/unidades de fondos del mercado monetario </t>
  </si>
  <si>
    <t>IADD_BP6_USD</t>
  </si>
  <si>
    <t>IADDD_BP6_USD</t>
  </si>
  <si>
    <t>IADDR_BP6_USD</t>
  </si>
  <si>
    <t>IADDF_BP6_USD</t>
  </si>
  <si>
    <t>IADDFR_BP6_USD</t>
  </si>
  <si>
    <t>IADDFN_BP6_USD</t>
  </si>
  <si>
    <t>IADDFU_BP6_USD</t>
  </si>
  <si>
    <t>IADDDS_BP6_USD</t>
  </si>
  <si>
    <t xml:space="preserve">De los cuales: Títulos de deuda </t>
  </si>
  <si>
    <t>IADDDSD_BP6_USD</t>
  </si>
  <si>
    <t>IADDDSR_BP6_USD</t>
  </si>
  <si>
    <t>IADDDSF_BP6_USD</t>
  </si>
  <si>
    <t>IADDDSFR_BP6_USD</t>
  </si>
  <si>
    <t>IADDDSFN_BP6_USD</t>
  </si>
  <si>
    <t>IADDDSFU_BP6_USD</t>
  </si>
  <si>
    <t>IAP_BP6_USD</t>
  </si>
  <si>
    <t xml:space="preserve">Inversión de cartera </t>
  </si>
  <si>
    <t>IAPE_BP6_USD</t>
  </si>
  <si>
    <t>IAPECB_BP6_USD</t>
  </si>
  <si>
    <t>Banco central</t>
  </si>
  <si>
    <t>IAPEMA_BP6_USD</t>
  </si>
  <si>
    <t>Autoridades monetarias (según corresponda)</t>
  </si>
  <si>
    <t>IAPEDC_BP6_USD</t>
  </si>
  <si>
    <t>Sociedades captadoras de depósitos, excepto el banco central</t>
  </si>
  <si>
    <t>IAPEG_BP6_USD</t>
  </si>
  <si>
    <t>Gobierno general</t>
  </si>
  <si>
    <t>IAPEO_BP6_USD</t>
  </si>
  <si>
    <t>Otros sectores</t>
  </si>
  <si>
    <t>IAPEOF_BP6_USD</t>
  </si>
  <si>
    <t>Otras sociedades financieras</t>
  </si>
  <si>
    <t>IAPEONF_BP6_USD</t>
  </si>
  <si>
    <t>Sociedades no financieras, hogares e ISFLSH</t>
  </si>
  <si>
    <t>IAPEEO_BP6_USD</t>
  </si>
  <si>
    <t xml:space="preserve">Participaciones de capital distintas de participaciones/unidades de fondos de inversión </t>
  </si>
  <si>
    <t>IAPEEOL_BP6_USD</t>
  </si>
  <si>
    <t xml:space="preserve">Inscritas en Bolsa </t>
  </si>
  <si>
    <t>IAPEEOU_BP6_USD</t>
  </si>
  <si>
    <t xml:space="preserve">No inscritas en Bolsa </t>
  </si>
  <si>
    <t>IAPEIS_BP6_USD</t>
  </si>
  <si>
    <t xml:space="preserve">Participaciones/unidades de fondos de inversión </t>
  </si>
  <si>
    <t>IAPEISMS_BP6_USD</t>
  </si>
  <si>
    <t xml:space="preserve">De las cuales: Participaciones/unidades de fondos del mercado monetario </t>
  </si>
  <si>
    <t>IAPD_BP6_USD</t>
  </si>
  <si>
    <t xml:space="preserve">Títulos de deuda </t>
  </si>
  <si>
    <t>IAPDCB_BP6_USD</t>
  </si>
  <si>
    <t>IAPDCB_S_BP6_USD</t>
  </si>
  <si>
    <t>A corto plazo</t>
  </si>
  <si>
    <t>IAPDCB_L_BP6_USD</t>
  </si>
  <si>
    <t>A largo plazo</t>
  </si>
  <si>
    <t>IAPDMA_BP6_USD</t>
  </si>
  <si>
    <t>IAPDMA_S_BP6_USD</t>
  </si>
  <si>
    <t>IAPDMA_L_BP6_USD</t>
  </si>
  <si>
    <t>IAPDDC_BP6_USD</t>
  </si>
  <si>
    <t>IAPDDC_S_BP6_USD</t>
  </si>
  <si>
    <t>IAPDDC_L_BP6_USD</t>
  </si>
  <si>
    <t>IAPDG_BP6_USD</t>
  </si>
  <si>
    <t>IAPDG_S_BP6_USD</t>
  </si>
  <si>
    <t>IAPDG_L_BP6_USD</t>
  </si>
  <si>
    <t>IAPDO_BP6_USD</t>
  </si>
  <si>
    <t>IAPDO_S_BP6_USD</t>
  </si>
  <si>
    <t>IAPDO_L_BP6_USD</t>
  </si>
  <si>
    <t>IAPDOF_BP6_USD</t>
  </si>
  <si>
    <t>IAPDOF_S_BP6_USD</t>
  </si>
  <si>
    <t>IAPDOF_L_BP6_USD</t>
  </si>
  <si>
    <t>IAPDONF_BP6_USD</t>
  </si>
  <si>
    <t>IAPDONF_S_BP6_USD</t>
  </si>
  <si>
    <t>IAPDONF_L_BP6_USD</t>
  </si>
  <si>
    <t>IADF_BP6_USD</t>
  </si>
  <si>
    <t xml:space="preserve">Derivados financieros (distintos de reservas) y opciones de compra de acciones por parte de empleados </t>
  </si>
  <si>
    <t>IADFCB_BP6_USD</t>
  </si>
  <si>
    <t>IADFMA_BP6_USD</t>
  </si>
  <si>
    <t xml:space="preserve"> Autoridades monetarias (según corresponda)</t>
  </si>
  <si>
    <t>IADFDC_BP6_USD</t>
  </si>
  <si>
    <t>IADFG_BP6_USD</t>
  </si>
  <si>
    <t>IADFO_BP6_USD</t>
  </si>
  <si>
    <t>IADFOF_BP6_USD</t>
  </si>
  <si>
    <t>IADFONF_BP6_USD</t>
  </si>
  <si>
    <t>IADFFD_BP6_USD</t>
  </si>
  <si>
    <t>Derivados financieros (distintos de reservas)</t>
  </si>
  <si>
    <t>IADFFDOP_BP6_USD</t>
  </si>
  <si>
    <t xml:space="preserve">  Opciones</t>
  </si>
  <si>
    <t>IADFFDFC_BP6_USD</t>
  </si>
  <si>
    <t xml:space="preserve">  Contratos a término (o plazo) </t>
  </si>
  <si>
    <t>IADFESO_BP6_USD</t>
  </si>
  <si>
    <t>Opciones de compra de acciones por parte de empleados</t>
  </si>
  <si>
    <t>IAO_BP6_USD</t>
  </si>
  <si>
    <t xml:space="preserve">Otra inversión </t>
  </si>
  <si>
    <t>IAOE_BP6_USD</t>
  </si>
  <si>
    <t xml:space="preserve">Otras participaciones de capital </t>
  </si>
  <si>
    <t>IAOCD_BP6_USD</t>
  </si>
  <si>
    <t xml:space="preserve">Moneda y depósitos </t>
  </si>
  <si>
    <t>IAOCDCB_BP6_USD</t>
  </si>
  <si>
    <t>IAOCDCB_S_BP6_USD</t>
  </si>
  <si>
    <t>IAOCDCB_L_BP6_USD</t>
  </si>
  <si>
    <t>IAOCDMA_BP6_USD</t>
  </si>
  <si>
    <t>IAOCDMA_S_BP6_USD</t>
  </si>
  <si>
    <t>IAOCDMA_L_BP6_USD</t>
  </si>
  <si>
    <t>IAOCDDC_BP6_USD</t>
  </si>
  <si>
    <t>IAOCDDC_S_BP6_USD</t>
  </si>
  <si>
    <t>IAOCDDC_L_BP6_USD</t>
  </si>
  <si>
    <t>IAOCDDCIP_BP6_USD</t>
  </si>
  <si>
    <t>De las cuales: Posiciones interbancarias</t>
  </si>
  <si>
    <t>IAOCDG_BP6_USD</t>
  </si>
  <si>
    <t>IAOCDG_S_BP6_USD</t>
  </si>
  <si>
    <t>IAOCDG_L_BP6_USD</t>
  </si>
  <si>
    <t>IAOCDO_BP6_USD</t>
  </si>
  <si>
    <t>IAOCDO_S_BP6_USD</t>
  </si>
  <si>
    <t>IAOCDO_L_BP6_USD</t>
  </si>
  <si>
    <t>IAOCDOF_BP6_USD</t>
  </si>
  <si>
    <t>IAOCDOF_S_BP6_USD</t>
  </si>
  <si>
    <t>IAOCDOF_L_BP6_USD</t>
  </si>
  <si>
    <t>IAOCDONF_BP6_USD</t>
  </si>
  <si>
    <t>IAOCDONF_S_BP6_USD</t>
  </si>
  <si>
    <t>IAOCDONF_L_BP6_USD</t>
  </si>
  <si>
    <t>IAOLN_BP6_USD</t>
  </si>
  <si>
    <t xml:space="preserve">Préstamos </t>
  </si>
  <si>
    <t>IAOLNCB_BP6_USD</t>
  </si>
  <si>
    <t>IAOLNCBIMF_BP6_USD</t>
  </si>
  <si>
    <t>Crédito y préstamos del FMI (distintos de reservas)</t>
  </si>
  <si>
    <t>IAOLNCB_S_BP6_USD</t>
  </si>
  <si>
    <t>Otros a corto plazo</t>
  </si>
  <si>
    <t>IAOLNCB_L_BP6_USD</t>
  </si>
  <si>
    <t>Otros a largo plazo</t>
  </si>
  <si>
    <t>IAOLNMA_BP6_USD</t>
  </si>
  <si>
    <t>IAOLNMAIMF_BP6_USD</t>
  </si>
  <si>
    <t>IAOLNMA_S_BP6_USD</t>
  </si>
  <si>
    <t>IAOLNMA_L_BP6_USD</t>
  </si>
  <si>
    <t>IAOLNDC_BP6_USD</t>
  </si>
  <si>
    <t>IAOLNDC_S_BP6_USD</t>
  </si>
  <si>
    <t>IAOLNDC_L_BP6_USD</t>
  </si>
  <si>
    <t>IAOLNG_BP6_USD</t>
  </si>
  <si>
    <t>IAOLNGIMF_BP6_USD</t>
  </si>
  <si>
    <t>IAOLNG_S_BP6_USD</t>
  </si>
  <si>
    <t>IAOLNG_L_BP6_USD</t>
  </si>
  <si>
    <t>IAOLNO_BP6_USD</t>
  </si>
  <si>
    <t>IAOLNO_S_BP6_USD</t>
  </si>
  <si>
    <t>IAOLNO_L_BP6_USD</t>
  </si>
  <si>
    <t>IAOLNOF_BP6_USD</t>
  </si>
  <si>
    <t>IAOLNOF_S_BP6_USD</t>
  </si>
  <si>
    <t>IAOLNOF_L_BP6_USD</t>
  </si>
  <si>
    <t>IAOLNONF_BP6_USD</t>
  </si>
  <si>
    <t>IAOLNONF_S_BP6_USD</t>
  </si>
  <si>
    <t>IAOLNONF_L_BP6_USD</t>
  </si>
  <si>
    <t>IAOPC_BP6_USD</t>
  </si>
  <si>
    <t>Seguros, pensiones y mecanismos normalizados de garantía</t>
  </si>
  <si>
    <t>IAOPCCB_BP6_USD</t>
  </si>
  <si>
    <t>IAOPCMA_BP6_USD</t>
  </si>
  <si>
    <t>IAOPCDC_BP6_USD</t>
  </si>
  <si>
    <t>IAOPCG_BP6_USD</t>
  </si>
  <si>
    <t>IAOPCO_BP6_USD</t>
  </si>
  <si>
    <t>IAOPCOF_BP6_USD</t>
  </si>
  <si>
    <t>IAOPCONF_BP6_USD</t>
  </si>
  <si>
    <t>IAOPCNR_BP6_USD</t>
  </si>
  <si>
    <t xml:space="preserve">Reservas técnicas de seguros no de vida </t>
  </si>
  <si>
    <t>IAOPCLE_BP6_USD</t>
  </si>
  <si>
    <t>Seguros de vida y derechos a rentas vitalicias</t>
  </si>
  <si>
    <t>IAOPCPE_BP6_USD</t>
  </si>
  <si>
    <t xml:space="preserve">Derechos a prestaciones jubilatorias </t>
  </si>
  <si>
    <t>IAOPCCP_BP6_USD</t>
  </si>
  <si>
    <t>Derechos de fondos de pensiones sobre activos de sus patrocinadores</t>
  </si>
  <si>
    <t>IAOPCNB_BP6_USD</t>
  </si>
  <si>
    <t xml:space="preserve">Derechos a prestaciones no jubilatorias </t>
  </si>
  <si>
    <t>IAOPCPG_BP6_USD</t>
  </si>
  <si>
    <t xml:space="preserve">Provisiones para las peticiones de fondos en virtud de garantías normalizadas </t>
  </si>
  <si>
    <t>IAOT_BP6_USD</t>
  </si>
  <si>
    <t xml:space="preserve">Créditos y anticipos comerciales </t>
  </si>
  <si>
    <t>IAOTCB_BP6_USD</t>
  </si>
  <si>
    <t>IAOTCB_S_BP6_USD</t>
  </si>
  <si>
    <t>IAOTCB_L_BP6_USD</t>
  </si>
  <si>
    <t>IAOTMA_BP6_USD</t>
  </si>
  <si>
    <t>IAOTMA_S_BP6_USD</t>
  </si>
  <si>
    <t>IAOTMA_L_BP6_USD</t>
  </si>
  <si>
    <t>IAOTDC_BP6_USD</t>
  </si>
  <si>
    <t>IAOTDC_S_BP6_USD</t>
  </si>
  <si>
    <t>IAOTDC_L_BP6_USD</t>
  </si>
  <si>
    <t>IAOTG_BP6_USD</t>
  </si>
  <si>
    <t>IAOTG_S_BP6_USD</t>
  </si>
  <si>
    <t>IAOTG_L_BP6_USD</t>
  </si>
  <si>
    <t>IAOTO_BP6_USD</t>
  </si>
  <si>
    <t>IAOTO_S_BP6_USD</t>
  </si>
  <si>
    <t>IAOTO_L_BP6_USD</t>
  </si>
  <si>
    <t>IAOTOF_BP6_USD</t>
  </si>
  <si>
    <t>IAOTOF_S_BP6_USD</t>
  </si>
  <si>
    <t>IAOTOF_L_BP6_USD</t>
  </si>
  <si>
    <t>IAOTONF_BP6_USD</t>
  </si>
  <si>
    <t>IAOTONF_S_BP6_USD</t>
  </si>
  <si>
    <t>IAOTONF_L_BP6_USD</t>
  </si>
  <si>
    <t>IAOR_BP6_USD</t>
  </si>
  <si>
    <t>IAORCB_BP6_USD</t>
  </si>
  <si>
    <t>IAORCB_S_BP6_USD</t>
  </si>
  <si>
    <t>IAORCB_L_BP6_USD</t>
  </si>
  <si>
    <t>IAORMA_BP6_USD</t>
  </si>
  <si>
    <t>IAORMA_S_BP6_USD</t>
  </si>
  <si>
    <t>IAORMA_L_BP6_USD</t>
  </si>
  <si>
    <t>IAORDC_BP6_USD</t>
  </si>
  <si>
    <t>IAORDC_S_BP6_USD</t>
  </si>
  <si>
    <t>IAORDC_L_BP6_USD</t>
  </si>
  <si>
    <t>IAORG_BP6_USD</t>
  </si>
  <si>
    <t>IAORG_S_BP6_USD</t>
  </si>
  <si>
    <t>IAORG_L_BP6_USD</t>
  </si>
  <si>
    <t>IAORO_BP6_USD</t>
  </si>
  <si>
    <t>IAORO_S_BP6_USD</t>
  </si>
  <si>
    <t>IAORO_L_BP6_USD</t>
  </si>
  <si>
    <t>IAOROF_BP6_USD</t>
  </si>
  <si>
    <t>IAOROF_S_BP6_USD</t>
  </si>
  <si>
    <t>IAOROF_L_BP6_USD</t>
  </si>
  <si>
    <t>IAORONF_BP6_USD</t>
  </si>
  <si>
    <t>IAORONF_S_BP6_USD</t>
  </si>
  <si>
    <t>IAORONF_L_BP6_USD</t>
  </si>
  <si>
    <t>IAR_BP6_USD</t>
  </si>
  <si>
    <t>Activos de reserva</t>
  </si>
  <si>
    <t>IARMG_BP6_USD</t>
  </si>
  <si>
    <t xml:space="preserve">Oro monetario </t>
  </si>
  <si>
    <t>IARMGGB_BP6_USD</t>
  </si>
  <si>
    <t>Oro en lingotes</t>
  </si>
  <si>
    <t>IARMGUG_BP6_USD</t>
  </si>
  <si>
    <t>Cuentas de oro no asignadas</t>
  </si>
  <si>
    <t>IARMGCC_BP6_USD</t>
  </si>
  <si>
    <t>De los cuales: Oro monetario en swap con garantía en efectivo</t>
  </si>
  <si>
    <t>IARSDR_BP6_USD</t>
  </si>
  <si>
    <t xml:space="preserve">Derechos especiales de giro </t>
  </si>
  <si>
    <t>IARIMF_BP6_USD</t>
  </si>
  <si>
    <t>Posición de reserva en el FMI</t>
  </si>
  <si>
    <t>IARO_BP6_USD</t>
  </si>
  <si>
    <t>Otros activos de reserva</t>
  </si>
  <si>
    <t>IAROCD_BP6_USD</t>
  </si>
  <si>
    <t>IAROCDMA_BP6_USD</t>
  </si>
  <si>
    <t>Derechos sobre activos de las autoridades monetarias</t>
  </si>
  <si>
    <t>IAROCDO_BP6_USD</t>
  </si>
  <si>
    <t>Derechos sobre activos de otras entidades</t>
  </si>
  <si>
    <t>IAROS_BP6_USD</t>
  </si>
  <si>
    <t>Títulos-valores</t>
  </si>
  <si>
    <t>IAROSD_BP6_USD</t>
  </si>
  <si>
    <t>IAROSD_S_BP6_USD</t>
  </si>
  <si>
    <t xml:space="preserve">A corto plazo </t>
  </si>
  <si>
    <t>IAROSD_L_BP6_USD</t>
  </si>
  <si>
    <t xml:space="preserve">A largo plazo </t>
  </si>
  <si>
    <t>IAROSE_BP6_USD</t>
  </si>
  <si>
    <t>IAROSECC_BP6_USD</t>
  </si>
  <si>
    <t>De las cuales: Títulos-valores en repos con garantía en efectivo</t>
  </si>
  <si>
    <t>IAROFD_BP6_USD</t>
  </si>
  <si>
    <t xml:space="preserve">Derivados financieros </t>
  </si>
  <si>
    <t>IAROO_BP6_USD</t>
  </si>
  <si>
    <t xml:space="preserve">     Otros derechos sobre activos</t>
  </si>
  <si>
    <t>IL_BP6_USD</t>
  </si>
  <si>
    <t>Pasivos</t>
  </si>
  <si>
    <t>ILD_BP6_USD</t>
  </si>
  <si>
    <t>ILDE_BP6_USD</t>
  </si>
  <si>
    <t>ILDED_BP6_USD</t>
  </si>
  <si>
    <t>ILDER_BP6_USD</t>
  </si>
  <si>
    <t>ILDEF_BP6_USD</t>
  </si>
  <si>
    <t>ILDEFR_BP6_USD</t>
  </si>
  <si>
    <t>ILDEFN_BP6_USD</t>
  </si>
  <si>
    <t>ILDEFU_BP6_USD</t>
  </si>
  <si>
    <t>ILDEIS_BP6_USD</t>
  </si>
  <si>
    <t>ILDEISMS_BP6_USD</t>
  </si>
  <si>
    <t>ILDD_BP6_USD</t>
  </si>
  <si>
    <t>ILDDD_BP6_USD</t>
  </si>
  <si>
    <t>ILDDR_BP6_USD</t>
  </si>
  <si>
    <t>ILDDF_BP6_USD</t>
  </si>
  <si>
    <t>ILDDFR_BP6_USD</t>
  </si>
  <si>
    <t>ILDDFN_BP6_USD</t>
  </si>
  <si>
    <t>ILDDFU_BP6_USD</t>
  </si>
  <si>
    <t>ILDDDS_BP6_USD</t>
  </si>
  <si>
    <t xml:space="preserve">De las cuales: Títulos de deuda </t>
  </si>
  <si>
    <t>ILDDDSD_BP6_USD</t>
  </si>
  <si>
    <t>ILDDDSR_BP6_USD</t>
  </si>
  <si>
    <t>ILDDDSF_BP6_USD</t>
  </si>
  <si>
    <t>ILDDDSFR_BP6_USD</t>
  </si>
  <si>
    <t>ILDDDSFN_BP6_USD</t>
  </si>
  <si>
    <t>ILDDDSFU_BP6_USD</t>
  </si>
  <si>
    <t>ILP_BP6_USD</t>
  </si>
  <si>
    <t>ILPE_BP6_USD</t>
  </si>
  <si>
    <t>ILPECB_BP6_USD</t>
  </si>
  <si>
    <t>ILPEMA_BP6_USD</t>
  </si>
  <si>
    <t>ILPEDC_BP6_USD</t>
  </si>
  <si>
    <t>ILPEG_BP6_USD</t>
  </si>
  <si>
    <t>ILPEO_BP6_USD</t>
  </si>
  <si>
    <t>ILPEOF_BP6_USD</t>
  </si>
  <si>
    <t>ILPEONF_BP6_USD</t>
  </si>
  <si>
    <t>ILPEEO_BP6_USD</t>
  </si>
  <si>
    <t>ILPEEOL_BP6_USD</t>
  </si>
  <si>
    <t>ILPEEOU_BP6_USD</t>
  </si>
  <si>
    <t>ILPEIS_BP6_USD</t>
  </si>
  <si>
    <t>ILPEISMS_BP6_USD</t>
  </si>
  <si>
    <t>ILPD_BP6_USD</t>
  </si>
  <si>
    <t>ILPDCB_BP6_USD</t>
  </si>
  <si>
    <t>ILPDCB_S_BP6_USD</t>
  </si>
  <si>
    <t>ILPDCB_L_BP6_USD</t>
  </si>
  <si>
    <t>ILPDMA_BP6_USD</t>
  </si>
  <si>
    <t>ILPDMA_S_BP6_USD</t>
  </si>
  <si>
    <t>ILPDMA_L_BP6_USD</t>
  </si>
  <si>
    <t>ILPDDC_BP6_USD</t>
  </si>
  <si>
    <t>ILPDDC_S_BP6_USD</t>
  </si>
  <si>
    <t>ILPDDC_L_BP6_USD</t>
  </si>
  <si>
    <t>ILPDG_BP6_USD</t>
  </si>
  <si>
    <t>ILPDG_S_BP6_USD</t>
  </si>
  <si>
    <t>ILPDG_L_BP6_USD</t>
  </si>
  <si>
    <t>ILPDO_BP6_USD</t>
  </si>
  <si>
    <t>ILPDO_S_BP6_USD</t>
  </si>
  <si>
    <t>ILPDO_L_BP6_USD</t>
  </si>
  <si>
    <t>ILPDOF_BP6_USD</t>
  </si>
  <si>
    <t>ILPDOF_S_BP6_USD</t>
  </si>
  <si>
    <t>ILPDOF_L_BP6_USD</t>
  </si>
  <si>
    <t>ILPDONF_BP6_USD</t>
  </si>
  <si>
    <t>ILPDONF_S_BP6_USD</t>
  </si>
  <si>
    <t>ILPDONF_L_BP6_USD</t>
  </si>
  <si>
    <t>ILF_BP6_USD</t>
  </si>
  <si>
    <t>ILFCB_BP6_USD</t>
  </si>
  <si>
    <t>ILFMA_BP6_USD</t>
  </si>
  <si>
    <t>ILFDC_BP6_USD</t>
  </si>
  <si>
    <t>ILFG_BP6_USD</t>
  </si>
  <si>
    <t>ILFO_BP6_USD</t>
  </si>
  <si>
    <t>ILFOF_BP6_USD</t>
  </si>
  <si>
    <t>ILFONF_BP6_USD</t>
  </si>
  <si>
    <t>ILFFD_BP6_USD</t>
  </si>
  <si>
    <t>ILFFDOP_BP6_USD</t>
  </si>
  <si>
    <t>ILFFDFC_BP6_USD</t>
  </si>
  <si>
    <t>ILFESO_BP6_USD</t>
  </si>
  <si>
    <t>ILO_BP6_USD</t>
  </si>
  <si>
    <t>ILOE_BP6_USD</t>
  </si>
  <si>
    <t>ILOCD_BP6_USD</t>
  </si>
  <si>
    <t>ILOCDCB_BP6_USD</t>
  </si>
  <si>
    <t>ILOCDCB_S_BP6_USD</t>
  </si>
  <si>
    <t>ILOCDCB_L_BP6_USD</t>
  </si>
  <si>
    <t>ILOCDMA_BP6_USD</t>
  </si>
  <si>
    <t>ILOCDMA_S_BP6_USD</t>
  </si>
  <si>
    <t>ILOCDMA_L_BP6_USD</t>
  </si>
  <si>
    <t>ILOCDDC_BP6_USD</t>
  </si>
  <si>
    <t>ILOCDDC_S_BP6_USD</t>
  </si>
  <si>
    <t>ILOCDDC_L_BP6_USD</t>
  </si>
  <si>
    <t>ILOCDDCIP_BP6_USD</t>
  </si>
  <si>
    <t>ILOCDG_BP6_USD</t>
  </si>
  <si>
    <t>ILOCDG_S_BP6_USD</t>
  </si>
  <si>
    <t>ILOCDG_L_BP6_USD</t>
  </si>
  <si>
    <t>ILOCDO_BP6_USD</t>
  </si>
  <si>
    <t>ILOCDO_S_BP6_USD</t>
  </si>
  <si>
    <t>ILOCDO_L_BP6_USD</t>
  </si>
  <si>
    <t>ILOCDOF_BP6_USD</t>
  </si>
  <si>
    <t>ILOCDOF_S_BP6_USD</t>
  </si>
  <si>
    <t>ILOCDOF_L_BP6_USD</t>
  </si>
  <si>
    <t>ILOCDONF_BP6_USD</t>
  </si>
  <si>
    <t>ILOCDONF_S_BP6_USD</t>
  </si>
  <si>
    <t>ILOCDONF_L_BP6_USD</t>
  </si>
  <si>
    <t>ILOLN_BP6_USD</t>
  </si>
  <si>
    <t>ILOLNCB_BP6_USD</t>
  </si>
  <si>
    <t>ILOLNCBIMF_BP6_USD</t>
  </si>
  <si>
    <t>Crédito y préstamos del FMI</t>
  </si>
  <si>
    <t>ILOLNCB_S_BP6_USD</t>
  </si>
  <si>
    <t>ILOLNCB_L_BP6_USD</t>
  </si>
  <si>
    <t>ILOLNMA_BP6_USD</t>
  </si>
  <si>
    <t>ILOLNMAIMF_BP6_USD</t>
  </si>
  <si>
    <t>ILOLNMA_S_BP6_USD</t>
  </si>
  <si>
    <t>ILOLNMA_L_BP6_USD</t>
  </si>
  <si>
    <t>ILOLNDC_BP6_USD</t>
  </si>
  <si>
    <t>ILOLNDC_S_BP6_USD</t>
  </si>
  <si>
    <t>ILOLNDC_L_BP6_USD</t>
  </si>
  <si>
    <t>ILOLNG_BP6_USD</t>
  </si>
  <si>
    <t>ILOLNGIMF_BP6_USD</t>
  </si>
  <si>
    <t xml:space="preserve">Crédito y préstamos del FMI </t>
  </si>
  <si>
    <t>ILOLNG_S_BP6_USD</t>
  </si>
  <si>
    <t>ILOLNG_L_BP6_USD</t>
  </si>
  <si>
    <t>ILOLNO_BP6_USD</t>
  </si>
  <si>
    <t>ILOLNO_S_BP6_USD</t>
  </si>
  <si>
    <t>ILOLNO_L_BP6_USD</t>
  </si>
  <si>
    <t>ILOLNOF_BP6_USD</t>
  </si>
  <si>
    <t>ILOLNOF_S_BP6_USD</t>
  </si>
  <si>
    <t>ILOLNOF_L_BP6_USD</t>
  </si>
  <si>
    <t>ILOLNONF_BP6_USD</t>
  </si>
  <si>
    <t>ILOLNONF_S_BP6_USD</t>
  </si>
  <si>
    <t>ILOLNONF_L_BP6_USD</t>
  </si>
  <si>
    <t>ILOPC_BP6_USD</t>
  </si>
  <si>
    <t>ILOPCCB_BP6_USD</t>
  </si>
  <si>
    <t>ILOPCMA_BP6_USD</t>
  </si>
  <si>
    <t>ILOPCDC_BP6_USD</t>
  </si>
  <si>
    <t>ILOPCG_BP6_USD</t>
  </si>
  <si>
    <t>ILOPCO_BP6_USD</t>
  </si>
  <si>
    <t>ILOPCOF_BP6_USD</t>
  </si>
  <si>
    <t>ILOPCONF_BP6_USD</t>
  </si>
  <si>
    <t>ILOPCNR_BP6_USD</t>
  </si>
  <si>
    <t>ILOPCLE_BP6_USD</t>
  </si>
  <si>
    <t>ILOPCPE_BP6_USD</t>
  </si>
  <si>
    <t>ILOPCCP_BP6_USD</t>
  </si>
  <si>
    <t>ILOPCNB_BP6_USD</t>
  </si>
  <si>
    <t>ILOPCPG_BP6_USD</t>
  </si>
  <si>
    <t>Provisiones para las peticiones de fondos en virtud de garantías normalizadas</t>
  </si>
  <si>
    <t>ILOT_BP6_USD</t>
  </si>
  <si>
    <t>ILOTCB_BP6_USD</t>
  </si>
  <si>
    <t>ILOTCB_S_BP6_USD</t>
  </si>
  <si>
    <t>ILOTCB_L_BP6_USD</t>
  </si>
  <si>
    <t>ILOTMA_BP6_USD</t>
  </si>
  <si>
    <t>ILOTMA_S_BP6_USD</t>
  </si>
  <si>
    <t>ILOTMA_L_BP6_USD</t>
  </si>
  <si>
    <t>ILOTDC_BP6_USD</t>
  </si>
  <si>
    <t>ILOTDC_S_BP6_USD</t>
  </si>
  <si>
    <t>ILOTDC_L_BP6_USD</t>
  </si>
  <si>
    <t>ILOTG_BP6_USD</t>
  </si>
  <si>
    <t>ILOTG_S_BP6_USD</t>
  </si>
  <si>
    <t>ILOTG_L_BP6_USD</t>
  </si>
  <si>
    <t>ILOTO_BP6_USD</t>
  </si>
  <si>
    <t>ILOTO_S_BP6_USD</t>
  </si>
  <si>
    <t>ILOTO_L_BP6_USD</t>
  </si>
  <si>
    <t>ILOTOF_BP6_USD</t>
  </si>
  <si>
    <t>ILOTOF_S_BP6_USD</t>
  </si>
  <si>
    <t>ILOTOF_L_BP6_USD</t>
  </si>
  <si>
    <t>ILOTONF_BP6_USD</t>
  </si>
  <si>
    <t>ILOTONF_S_BP6_USD</t>
  </si>
  <si>
    <t>ILOTONF_L_BP6_USD</t>
  </si>
  <si>
    <t>ILOP_BP6_USD</t>
  </si>
  <si>
    <t>Otras cuentas por pagar — otros</t>
  </si>
  <si>
    <t>ILOPCB_BP6_USD</t>
  </si>
  <si>
    <t>ILOPCB_S_BP6_USD</t>
  </si>
  <si>
    <t>ILOPCB_L_BP6_USD</t>
  </si>
  <si>
    <t>ILOPMA_BP6_USD</t>
  </si>
  <si>
    <t>ILOPMA_S_BP6_USD</t>
  </si>
  <si>
    <t>ILOPMA_L_BP6_USD</t>
  </si>
  <si>
    <t>ILOPDC_BP6_USD</t>
  </si>
  <si>
    <t>ILOPDC_S_BP6_USD</t>
  </si>
  <si>
    <t>ILOPDC_L_BP6_USD</t>
  </si>
  <si>
    <t>ILOPG_BP6_USD</t>
  </si>
  <si>
    <t>ILOPG_S_BP6_USD</t>
  </si>
  <si>
    <t>ILOPG_L_BP6_USD</t>
  </si>
  <si>
    <t>ILOPO_BP6_USD</t>
  </si>
  <si>
    <t>ILOPO_S_BP6_USD</t>
  </si>
  <si>
    <t>ILOPO_L_BP6_USD</t>
  </si>
  <si>
    <t>ILOPOF_BP6_USD</t>
  </si>
  <si>
    <t>ILOPOF_S_BP6_USD</t>
  </si>
  <si>
    <t>ILOPOF_L_BP6_USD</t>
  </si>
  <si>
    <t>ILOPONF_BP6_USD</t>
  </si>
  <si>
    <t>ILOPONF_S_BP6_USD</t>
  </si>
  <si>
    <t>ILOPONF_L_BP6_USD</t>
  </si>
  <si>
    <t>ILOSDR_BP6_USD</t>
  </si>
  <si>
    <t>Derechos especiales de giro  (Pasivos netos incurridos)</t>
  </si>
  <si>
    <t xml:space="preserve">Inversionista directo en empresas de inversión directa  </t>
  </si>
  <si>
    <t xml:space="preserve">Otros sectores  </t>
  </si>
  <si>
    <t>Descripción</t>
  </si>
  <si>
    <t>Código</t>
  </si>
  <si>
    <t>Nota: Las cantidades pueden variar ligeramente, como resultado de aproximarlas a millones.</t>
  </si>
  <si>
    <r>
      <t xml:space="preserve">POSICIÓN DE INVERSIÓN INTERNACIONAL (PRESENTACIÓN MBP6) </t>
    </r>
    <r>
      <rPr>
        <b/>
        <vertAlign val="superscript"/>
        <sz val="14"/>
        <color rgb="FF213830"/>
        <rFont val="Franklin Gothic Medium"/>
        <family val="2"/>
      </rPr>
      <t>1/</t>
    </r>
  </si>
  <si>
    <r>
      <t xml:space="preserve">2022 </t>
    </r>
    <r>
      <rPr>
        <b/>
        <vertAlign val="superscript"/>
        <sz val="14"/>
        <color theme="0"/>
        <rFont val="Franklin Gothic Medium"/>
        <family val="2"/>
      </rPr>
      <t>p/</t>
    </r>
  </si>
  <si>
    <r>
      <t xml:space="preserve">2023 </t>
    </r>
    <r>
      <rPr>
        <b/>
        <vertAlign val="superscript"/>
        <sz val="14"/>
        <color theme="0"/>
        <rFont val="Franklin Gothic Medium"/>
        <family val="2"/>
      </rPr>
      <t>p/</t>
    </r>
  </si>
  <si>
    <r>
      <t xml:space="preserve"> </t>
    </r>
    <r>
      <rPr>
        <vertAlign val="superscript"/>
        <sz val="10"/>
        <color rgb="FF213830"/>
        <rFont val="Franklin Gothic Book"/>
        <family val="2"/>
      </rPr>
      <t>p/</t>
    </r>
    <r>
      <rPr>
        <sz val="10"/>
        <color rgb="FF213830"/>
        <rFont val="Franklin Gothic Book"/>
        <family val="2"/>
      </rPr>
      <t>Cifras preliminares</t>
    </r>
  </si>
  <si>
    <r>
      <rPr>
        <vertAlign val="superscript"/>
        <sz val="10"/>
        <color rgb="FF213830"/>
        <rFont val="Franklin Gothic Book"/>
        <family val="2"/>
      </rPr>
      <t xml:space="preserve">1/ </t>
    </r>
    <r>
      <rPr>
        <sz val="10"/>
        <color rgb="FF213830"/>
        <rFont val="Franklin Gothic Book"/>
        <family val="2"/>
      </rPr>
      <t>Según el Sexto Manual de Balanza de Pagos, el signo para la presentación de los activos y pasivos con el exterior será aumentos con signo positivo y disminuciones con signo negativo.</t>
    </r>
  </si>
  <si>
    <r>
      <t xml:space="preserve">2024 </t>
    </r>
    <r>
      <rPr>
        <b/>
        <vertAlign val="superscript"/>
        <sz val="14"/>
        <color theme="0"/>
        <rFont val="Franklin Gothic Medium"/>
        <family val="2"/>
      </rPr>
      <t>p/</t>
    </r>
  </si>
  <si>
    <t>AÑOS: 2008-2024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</si>
</sst>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4"/>
      <color theme="3" tint="-0.249977111117893"/>
      <name val="Segoe UI"/>
      <family val="2"/>
    </font>
    <font>
      <sz val="10"/>
      <color theme="1"/>
      <name val="Segoe UI"/>
      <family val="2"/>
    </font>
    <font>
      <sz val="14"/>
      <color theme="3" tint="-0.249977111117893"/>
      <name val="Segoe UI"/>
      <family val="2"/>
    </font>
    <font>
      <sz val="10"/>
      <color rgb="FF323E4F"/>
      <name val="Segoe UI"/>
      <family val="2"/>
    </font>
    <font>
      <sz val="11"/>
      <color rgb="FF2DB730"/>
      <name val="Segoe UI"/>
      <family val="2"/>
    </font>
    <font>
      <sz val="11"/>
      <name val="Calibri"/>
      <family val="2"/>
      <scheme val="minor"/>
    </font>
    <font>
      <sz val="10"/>
      <color theme="3" tint="-0.249977111117893"/>
      <name val="Segoe UI"/>
      <family val="2"/>
    </font>
    <font>
      <sz val="1"/>
      <color theme="1"/>
      <name val="Segoe UI"/>
      <family val="2"/>
    </font>
    <font>
      <sz val="14"/>
      <name val="Calibri"/>
      <family val="2"/>
      <scheme val="minor"/>
    </font>
    <font>
      <b/>
      <sz val="14"/>
      <color rgb="FF213830"/>
      <name val="Franklin Gothic Medium"/>
      <family val="2"/>
    </font>
    <font>
      <b/>
      <vertAlign val="superscript"/>
      <sz val="14"/>
      <color rgb="FF213830"/>
      <name val="Franklin Gothic Medium"/>
      <family val="2"/>
    </font>
    <font>
      <sz val="14"/>
      <color rgb="FF213830"/>
      <name val="Franklin Gothic Medium"/>
      <family val="2"/>
    </font>
    <font>
      <b/>
      <sz val="14"/>
      <color theme="0"/>
      <name val="Franklin Gothic Medium"/>
      <family val="2"/>
    </font>
    <font>
      <b/>
      <vertAlign val="superscript"/>
      <sz val="14"/>
      <color theme="0"/>
      <name val="Franklin Gothic Medium"/>
      <family val="2"/>
    </font>
    <font>
      <b/>
      <sz val="14"/>
      <color rgb="FF213830"/>
      <name val="Franklin Gothic Book"/>
      <family val="2"/>
    </font>
    <font>
      <sz val="14"/>
      <color rgb="FF213830"/>
      <name val="Franklin Gothic Book"/>
      <family val="2"/>
    </font>
    <font>
      <i/>
      <sz val="12"/>
      <color rgb="FF213830"/>
      <name val="Franklin Gothic Book"/>
      <family val="2"/>
    </font>
    <font>
      <sz val="10"/>
      <color rgb="FF213830"/>
      <name val="Franklin Gothic Book"/>
      <family val="2"/>
    </font>
    <font>
      <vertAlign val="superscript"/>
      <sz val="10"/>
      <color rgb="FF21383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  <fill>
      <patternFill patternType="solid">
        <fgColor rgb="FFE0D6BE"/>
        <bgColor indexed="64"/>
      </patternFill>
    </fill>
    <fill>
      <patternFill patternType="solid">
        <fgColor rgb="FFEDEDED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rgb="FF213830"/>
      </top>
      <bottom/>
      <diagonal/>
    </border>
    <border>
      <left/>
      <right/>
      <top/>
      <bottom style="thin">
        <color rgb="FF21383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/>
    <xf numFmtId="0" fontId="5" fillId="0" borderId="0" xfId="0" applyFont="1" applyBorder="1" applyAlignment="1">
      <alignment horizontal="left" vertical="top" indent="1"/>
    </xf>
    <xf numFmtId="0" fontId="6" fillId="0" borderId="0" xfId="0" applyFont="1" applyBorder="1" applyAlignment="1">
      <alignment horizontal="left" vertical="top" indent="1"/>
    </xf>
    <xf numFmtId="0" fontId="7" fillId="0" borderId="0" xfId="0" applyFont="1" applyFill="1" applyBorder="1"/>
    <xf numFmtId="0" fontId="7" fillId="0" borderId="0" xfId="0" applyFont="1" applyFill="1"/>
    <xf numFmtId="0" fontId="10" fillId="0" borderId="0" xfId="0" applyFont="1" applyFill="1"/>
    <xf numFmtId="0" fontId="8" fillId="0" borderId="0" xfId="0" applyFont="1" applyBorder="1" applyAlignment="1">
      <alignment vertical="top" wrapText="1" shrinkToFit="1"/>
    </xf>
    <xf numFmtId="164" fontId="0" fillId="0" borderId="0" xfId="0" applyNumberFormat="1"/>
    <xf numFmtId="43" fontId="0" fillId="0" borderId="0" xfId="0" applyNumberFormat="1"/>
    <xf numFmtId="43" fontId="7" fillId="0" borderId="0" xfId="0" applyNumberFormat="1" applyFont="1" applyFill="1"/>
    <xf numFmtId="0" fontId="11" fillId="0" borderId="0" xfId="0" applyFont="1" applyBorder="1" applyAlignment="1">
      <alignment horizontal="left" vertical="center" indent="1"/>
    </xf>
    <xf numFmtId="0" fontId="14" fillId="2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left" vertical="center" indent="4"/>
    </xf>
    <xf numFmtId="164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indent="2"/>
    </xf>
    <xf numFmtId="164" fontId="11" fillId="3" borderId="2" xfId="0" applyNumberFormat="1" applyFont="1" applyFill="1" applyBorder="1" applyAlignment="1">
      <alignment horizontal="right" vertical="center"/>
    </xf>
    <xf numFmtId="0" fontId="16" fillId="4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left" vertical="center" indent="6"/>
    </xf>
    <xf numFmtId="164" fontId="16" fillId="4" borderId="2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vertical="center"/>
    </xf>
    <xf numFmtId="0" fontId="17" fillId="4" borderId="2" xfId="0" applyFont="1" applyFill="1" applyBorder="1" applyAlignment="1">
      <alignment horizontal="left" vertical="center" indent="8"/>
    </xf>
    <xf numFmtId="164" fontId="17" fillId="4" borderId="2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left" vertical="center" indent="12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 indent="13"/>
    </xf>
    <xf numFmtId="164" fontId="18" fillId="0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left" vertical="center" indent="15"/>
    </xf>
    <xf numFmtId="0" fontId="18" fillId="0" borderId="2" xfId="0" applyFont="1" applyFill="1" applyBorder="1" applyAlignment="1">
      <alignment horizontal="left" vertical="center" indent="17"/>
    </xf>
    <xf numFmtId="0" fontId="17" fillId="4" borderId="2" xfId="0" applyFont="1" applyFill="1" applyBorder="1" applyAlignment="1">
      <alignment horizontal="left" vertical="center" indent="14"/>
    </xf>
    <xf numFmtId="0" fontId="17" fillId="4" borderId="2" xfId="0" applyFont="1" applyFill="1" applyBorder="1" applyAlignment="1">
      <alignment horizontal="left" vertical="center" indent="16"/>
    </xf>
    <xf numFmtId="0" fontId="11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left" vertical="center" wrapText="1" indent="4"/>
    </xf>
    <xf numFmtId="0" fontId="13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top" indent="1"/>
    </xf>
    <xf numFmtId="0" fontId="4" fillId="0" borderId="3" xfId="0" applyFont="1" applyBorder="1" applyAlignment="1">
      <alignment horizontal="left" vertical="top" indent="1"/>
    </xf>
    <xf numFmtId="0" fontId="5" fillId="0" borderId="3" xfId="0" applyFont="1" applyBorder="1" applyAlignment="1">
      <alignment horizontal="left" vertical="top" indent="1"/>
    </xf>
    <xf numFmtId="0" fontId="3" fillId="0" borderId="3" xfId="0" applyFont="1" applyBorder="1"/>
    <xf numFmtId="0" fontId="9" fillId="0" borderId="0" xfId="0" applyFont="1" applyBorder="1"/>
    <xf numFmtId="0" fontId="8" fillId="0" borderId="3" xfId="0" applyFont="1" applyBorder="1" applyAlignment="1">
      <alignment vertical="top" wrapText="1" shrinkToFit="1"/>
    </xf>
    <xf numFmtId="0" fontId="1" fillId="0" borderId="3" xfId="0" applyFont="1" applyBorder="1"/>
    <xf numFmtId="0" fontId="9" fillId="0" borderId="4" xfId="0" applyFont="1" applyBorder="1"/>
    <xf numFmtId="0" fontId="19" fillId="0" borderId="3" xfId="0" applyFont="1" applyBorder="1" applyAlignment="1">
      <alignment horizontal="left" vertical="top" wrapText="1" shrinkToFit="1"/>
    </xf>
    <xf numFmtId="0" fontId="19" fillId="0" borderId="0" xfId="0" applyFont="1" applyBorder="1" applyAlignment="1">
      <alignment horizontal="left" vertical="top" wrapText="1" shrinkToFit="1"/>
    </xf>
    <xf numFmtId="0" fontId="19" fillId="0" borderId="4" xfId="0" applyFont="1" applyBorder="1" applyAlignment="1">
      <alignment horizontal="left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3830"/>
      <color rgb="FFE0D6BE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Estudios%20Economicos\BALANZA\CUADROS%20BALANZA%20DE%20PAGOS\Base%20monetaria,%20M1%20y%20M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h.hn/respaldo%20Henry%20Rodriguez/Resto%20del%20Sistema%20Bancario/Implementacion%20del%20MEMF/Oferta%20Monetaria/analisis%20pafi%20junio%202007%20y%20gr&#225;ficos%20comparado%20con%20el%20MEM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rain_prf\programacion\AGOSTO_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MONETARIA_829/BCH%202006/semanal/agosto/BCH%2017%20de%20agosto%20de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Grafica%20ITC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ITCER_Base=1988%20A&#241;o_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ARCHIVOS%20VARIOS%20IPC\BOLETIN\BOLETIN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Documents%20and%20Settings/JC183049/Configuraci&#243;n%20local/Archivos%20temporales%20de%20Internet/Content.IE5/0E8C77W5/ESTRUCTURA%20CI%20COU00%20scn93%20inflacion%20importada%20intermensual%20corregi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M1, M2 y BASE MONETARIA"/>
      <sheetName val="M1, M2 y BASE MONET"/>
      <sheetName val="prop. RIN Agreg Mon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serie"/>
      <sheetName val="Hoja1"/>
      <sheetName val="DETALLADO"/>
      <sheetName val="No Clasificados"/>
      <sheetName val="CUADRE "/>
      <sheetName val="Formulas serie deta"/>
      <sheetName val="cuadros "/>
      <sheetName val="Módulo1"/>
      <sheetName val="D.E.P.P DEUDOR"/>
      <sheetName val="Cuadro 1"/>
      <sheetName val="cuadros"/>
      <sheetName val="2001"/>
      <sheetName val="Base Monetaria "/>
      <sheetName val="No_Clasificados"/>
      <sheetName val="CUADRE_"/>
      <sheetName val="Formulas_serie_deta"/>
      <sheetName val="cuadros_"/>
      <sheetName val="D_E_P_P_DEUDOR"/>
      <sheetName val="Cuadro_1"/>
      <sheetName val="Base_Monetaria_"/>
      <sheetName val="REMESAS "/>
      <sheetName val="TCR"/>
      <sheetName val="Tasa de Interés semanal"/>
      <sheetName val="Gráficos"/>
    </sheetNames>
    <sheetDataSet>
      <sheetData sheetId="0"/>
      <sheetData sheetId="1"/>
      <sheetData sheetId="2"/>
      <sheetData sheetId="3" refreshError="1">
        <row r="1">
          <cell r="A1" t="str">
            <v xml:space="preserve"> </v>
          </cell>
        </row>
        <row r="5">
          <cell r="A5" t="str">
            <v>BALANCE DETALLADO DIARIO DEL BANCO CENTRAL DE HONDURAS AL 03/09/2002</v>
          </cell>
        </row>
        <row r="6">
          <cell r="A6" t="str">
            <v>(Saldo en miles de lempiras)</v>
          </cell>
        </row>
        <row r="9">
          <cell r="A9">
            <v>37503</v>
          </cell>
        </row>
        <row r="10">
          <cell r="A10">
            <v>37503.533137962964</v>
          </cell>
        </row>
        <row r="11">
          <cell r="A11" t="str">
            <v>I. ACTIVOS INTERNACIONALES</v>
          </cell>
        </row>
        <row r="13">
          <cell r="A13" t="str">
            <v xml:space="preserve">  1. Disp. Internac. (C.P.)</v>
          </cell>
        </row>
        <row r="15">
          <cell r="A15" t="str">
            <v xml:space="preserve">     A. Tenencia de DEG</v>
          </cell>
        </row>
        <row r="16">
          <cell r="A16" t="str">
            <v xml:space="preserve">     B. Oro y Divisas</v>
          </cell>
        </row>
        <row r="17">
          <cell r="A17" t="str">
            <v xml:space="preserve">        a) Oro</v>
          </cell>
        </row>
        <row r="18">
          <cell r="A18" t="str">
            <v xml:space="preserve">        b) Bill. y Mons. Extranj.</v>
          </cell>
        </row>
        <row r="19">
          <cell r="A19" t="str">
            <v xml:space="preserve">        c) Dep. a Vta. Bco. Ext.</v>
          </cell>
        </row>
        <row r="20">
          <cell r="A20" t="str">
            <v xml:space="preserve">        d) Dep. a plazo Bco. Ext.</v>
          </cell>
        </row>
        <row r="21">
          <cell r="A21" t="str">
            <v xml:space="preserve">        e) Inv. en Bcos. del Ext.</v>
          </cell>
        </row>
        <row r="23">
          <cell r="A23" t="str">
            <v xml:space="preserve">     C. Aporte en Oro y Divisas</v>
          </cell>
        </row>
        <row r="24">
          <cell r="A24" t="str">
            <v xml:space="preserve">        a) FOCEM</v>
          </cell>
        </row>
        <row r="26">
          <cell r="A26" t="str">
            <v xml:space="preserve">  2. Otros Activos Internacs. (L.P.)</v>
          </cell>
        </row>
        <row r="27">
          <cell r="A27" t="str">
            <v xml:space="preserve">     A. Aportes en M/E a Inst. Int.</v>
          </cell>
        </row>
        <row r="28">
          <cell r="A28" t="str">
            <v xml:space="preserve">        a) BIRF</v>
          </cell>
        </row>
        <row r="29">
          <cell r="A29" t="str">
            <v xml:space="preserve">        b) Corp. Financ. Internac.</v>
          </cell>
        </row>
        <row r="30">
          <cell r="A30" t="str">
            <v xml:space="preserve">        c) BID</v>
          </cell>
        </row>
        <row r="31">
          <cell r="A31" t="str">
            <v xml:space="preserve">        d) Asoc. Internac. de Fom.</v>
          </cell>
        </row>
        <row r="32">
          <cell r="A32" t="str">
            <v xml:space="preserve">        e) BLADEX</v>
          </cell>
        </row>
        <row r="33">
          <cell r="A33" t="str">
            <v xml:space="preserve">        f)  BCIE</v>
          </cell>
        </row>
        <row r="34">
          <cell r="A34" t="str">
            <v xml:space="preserve">        g) Corp. Interamer. de Inversiones</v>
          </cell>
        </row>
        <row r="35">
          <cell r="A35" t="str">
            <v xml:space="preserve">        h) Agencia Multilateral de Garantia e Inv.</v>
          </cell>
        </row>
        <row r="37">
          <cell r="A37" t="str">
            <v xml:space="preserve">     B. Aportes en M/N a Inst. Int.</v>
          </cell>
        </row>
        <row r="38">
          <cell r="A38" t="str">
            <v xml:space="preserve">        a) BIRF</v>
          </cell>
        </row>
        <row r="39">
          <cell r="A39" t="str">
            <v xml:space="preserve">        b) BID</v>
          </cell>
        </row>
        <row r="40">
          <cell r="A40" t="str">
            <v xml:space="preserve">        c) Asoc. Internac. de Fom.</v>
          </cell>
        </row>
        <row r="41">
          <cell r="A41" t="str">
            <v xml:space="preserve">        d) BCIE</v>
          </cell>
        </row>
        <row r="42">
          <cell r="A42" t="str">
            <v xml:space="preserve">        e) Agencia Multilateral de Garantia e Inv.</v>
          </cell>
        </row>
        <row r="44">
          <cell r="A44" t="str">
            <v xml:space="preserve">  3. Otros </v>
          </cell>
        </row>
        <row r="45">
          <cell r="A45" t="str">
            <v xml:space="preserve">     A. Depósitos a Plazo BCIE</v>
          </cell>
        </row>
        <row r="46">
          <cell r="A46" t="str">
            <v xml:space="preserve">     B. Préstamo Compens. BCIE</v>
          </cell>
        </row>
        <row r="47">
          <cell r="A47" t="str">
            <v xml:space="preserve">     C. Otros B.C. Nicaragua</v>
          </cell>
        </row>
        <row r="48">
          <cell r="A48" t="str">
            <v xml:space="preserve">     D. BIAPE</v>
          </cell>
        </row>
        <row r="51">
          <cell r="A51" t="str">
            <v>II. ACTIVOS NACIONALES</v>
          </cell>
        </row>
        <row r="53">
          <cell r="A53" t="str">
            <v xml:space="preserve">  1. Crédito Interno</v>
          </cell>
        </row>
        <row r="54">
          <cell r="A54" t="str">
            <v xml:space="preserve">     A. Sector Público</v>
          </cell>
        </row>
        <row r="55">
          <cell r="A55" t="str">
            <v xml:space="preserve">        a) Gobierno Central</v>
          </cell>
        </row>
        <row r="56">
          <cell r="A56" t="str">
            <v xml:space="preserve">            i) Bns. Cons. Mone. Metal</v>
          </cell>
        </row>
        <row r="57">
          <cell r="A57" t="str">
            <v xml:space="preserve">           ii) Letras Tesoreria</v>
          </cell>
        </row>
        <row r="58">
          <cell r="A58" t="str">
            <v xml:space="preserve">          iii) Bonos Deuda Publica  1/</v>
          </cell>
        </row>
        <row r="59">
          <cell r="A59" t="str">
            <v xml:space="preserve">          iv) Bonos por recompras gubernamentales</v>
          </cell>
        </row>
        <row r="60">
          <cell r="A60" t="str">
            <v xml:space="preserve">          v) Bono El Zarzal</v>
          </cell>
        </row>
        <row r="61">
          <cell r="A61" t="str">
            <v xml:space="preserve">          vi) Otros Valores</v>
          </cell>
        </row>
        <row r="62">
          <cell r="A62" t="str">
            <v xml:space="preserve">           vii) Préstamos M/N</v>
          </cell>
        </row>
        <row r="63">
          <cell r="A63" t="str">
            <v xml:space="preserve">           viii) Préstamos M/E</v>
          </cell>
        </row>
        <row r="64">
          <cell r="A64" t="str">
            <v xml:space="preserve">          ix) Intereses</v>
          </cell>
        </row>
        <row r="66">
          <cell r="A66" t="str">
            <v xml:space="preserve">        b) Resto del Sector Público</v>
          </cell>
        </row>
        <row r="67">
          <cell r="A67" t="str">
            <v xml:space="preserve">           i) Gobierno Local</v>
          </cell>
        </row>
        <row r="68">
          <cell r="A68" t="str">
            <v xml:space="preserve">              Crédito Corriente</v>
          </cell>
        </row>
        <row r="69">
          <cell r="A69" t="str">
            <v xml:space="preserve">              Valores</v>
          </cell>
        </row>
        <row r="71">
          <cell r="A71" t="str">
            <v xml:space="preserve">          ii) Inst. Descentraliz.</v>
          </cell>
        </row>
        <row r="72">
          <cell r="A72" t="str">
            <v xml:space="preserve">              Préstamos M/N</v>
          </cell>
        </row>
        <row r="73">
          <cell r="A73" t="str">
            <v xml:space="preserve">              Préstamos M/E</v>
          </cell>
        </row>
        <row r="74">
          <cell r="A74" t="str">
            <v xml:space="preserve">              Valores</v>
          </cell>
        </row>
        <row r="76">
          <cell r="A76" t="str">
            <v xml:space="preserve">     B. Sector Bancario</v>
          </cell>
        </row>
        <row r="77">
          <cell r="A77" t="str">
            <v xml:space="preserve">        a) Bancos Comerciales</v>
          </cell>
        </row>
        <row r="78">
          <cell r="A78" t="str">
            <v xml:space="preserve">           i) Adelant. y Redescuento</v>
          </cell>
        </row>
        <row r="79">
          <cell r="A79" t="str">
            <v xml:space="preserve">          ii) Depósitos</v>
          </cell>
        </row>
        <row r="80">
          <cell r="A80" t="str">
            <v xml:space="preserve">         iii) Préstamos</v>
          </cell>
        </row>
        <row r="81">
          <cell r="A81" t="str">
            <v xml:space="preserve">               Fondo Rotatorio en US$ AID</v>
          </cell>
        </row>
        <row r="82">
          <cell r="A82" t="str">
            <v xml:space="preserve">        b) Otras Inst. Bancarias</v>
          </cell>
        </row>
        <row r="83">
          <cell r="A83" t="str">
            <v xml:space="preserve">           i) Bco. de Desarrollo</v>
          </cell>
        </row>
        <row r="84">
          <cell r="A84" t="str">
            <v xml:space="preserve">                BANADESA</v>
          </cell>
        </row>
        <row r="85">
          <cell r="A85" t="str">
            <v xml:space="preserve">                  Adel. y Redescuentos</v>
          </cell>
        </row>
        <row r="86">
          <cell r="A86" t="str">
            <v xml:space="preserve">                  Depósitos</v>
          </cell>
        </row>
        <row r="87">
          <cell r="A87" t="str">
            <v xml:space="preserve">                  Préstamos</v>
          </cell>
        </row>
        <row r="88">
          <cell r="A88" t="str">
            <v xml:space="preserve">                  Valores</v>
          </cell>
        </row>
        <row r="89">
          <cell r="A89" t="str">
            <v xml:space="preserve">                Bco. Municipal Autonomo</v>
          </cell>
        </row>
        <row r="90">
          <cell r="A90" t="str">
            <v xml:space="preserve">                FONAPROVI</v>
          </cell>
        </row>
        <row r="91">
          <cell r="A91" t="str">
            <v xml:space="preserve">                  Préstamos</v>
          </cell>
        </row>
        <row r="92">
          <cell r="A92" t="str">
            <v xml:space="preserve">                  Valores</v>
          </cell>
        </row>
        <row r="93">
          <cell r="A93" t="str">
            <v xml:space="preserve">                  Fideicomisos(PRI)</v>
          </cell>
        </row>
        <row r="95">
          <cell r="A95" t="str">
            <v xml:space="preserve">          ii) Inst. Financ. Espec.</v>
          </cell>
        </row>
        <row r="96">
          <cell r="A96" t="str">
            <v xml:space="preserve">              Adel. y Redescuento</v>
          </cell>
        </row>
        <row r="97">
          <cell r="A97" t="str">
            <v xml:space="preserve">              Préstamos</v>
          </cell>
        </row>
        <row r="98">
          <cell r="A98" t="str">
            <v xml:space="preserve">              Valores</v>
          </cell>
        </row>
        <row r="100">
          <cell r="A100" t="str">
            <v xml:space="preserve">     C. Sociedades Financieras</v>
          </cell>
        </row>
        <row r="101">
          <cell r="A101" t="str">
            <v xml:space="preserve">           Prestamos</v>
          </cell>
        </row>
        <row r="103">
          <cell r="A103" t="str">
            <v xml:space="preserve">     D. Sector Privado</v>
          </cell>
        </row>
        <row r="105">
          <cell r="A105" t="str">
            <v xml:space="preserve">  2. Activos no Clasificados</v>
          </cell>
        </row>
        <row r="106">
          <cell r="A106" t="str">
            <v xml:space="preserve">        a) Muebles e Inmuebles</v>
          </cell>
        </row>
        <row r="107">
          <cell r="A107" t="str">
            <v xml:space="preserve">        b) Costo Metal Moneda</v>
          </cell>
        </row>
        <row r="108">
          <cell r="A108" t="str">
            <v xml:space="preserve">        c) Intereses por Cobrar</v>
          </cell>
        </row>
        <row r="109">
          <cell r="A109" t="str">
            <v xml:space="preserve">        d) Cuentas por Liquidar</v>
          </cell>
        </row>
        <row r="110">
          <cell r="A110" t="str">
            <v xml:space="preserve">        e) Deudores Varios</v>
          </cell>
        </row>
        <row r="111">
          <cell r="A111" t="str">
            <v xml:space="preserve">         f) Gastos Diferidos</v>
          </cell>
        </row>
        <row r="112">
          <cell r="A112" t="str">
            <v xml:space="preserve">        g) FOCOPE</v>
          </cell>
        </row>
        <row r="113">
          <cell r="A113" t="str">
            <v xml:space="preserve">        h) BANFINAN</v>
          </cell>
        </row>
        <row r="114">
          <cell r="A114" t="str">
            <v xml:space="preserve">         i) Sucursales y Agencias</v>
          </cell>
        </row>
        <row r="115">
          <cell r="A115" t="str">
            <v xml:space="preserve">         j) FONDEI</v>
          </cell>
        </row>
        <row r="116">
          <cell r="A116" t="str">
            <v xml:space="preserve">        k) PRI</v>
          </cell>
        </row>
        <row r="117">
          <cell r="A117" t="str">
            <v xml:space="preserve">         l) FOGADE</v>
          </cell>
        </row>
        <row r="118">
          <cell r="A118" t="str">
            <v xml:space="preserve">       m) FOVI</v>
          </cell>
        </row>
        <row r="119">
          <cell r="A119" t="str">
            <v xml:space="preserve">        n) Transporte</v>
          </cell>
        </row>
        <row r="120">
          <cell r="A120" t="str">
            <v xml:space="preserve">        o) Pequeno Caficultor</v>
          </cell>
        </row>
        <row r="121">
          <cell r="A121" t="str">
            <v xml:space="preserve">        p) RIC</v>
          </cell>
        </row>
        <row r="122">
          <cell r="A122" t="str">
            <v xml:space="preserve">        q) CONADI</v>
          </cell>
        </row>
        <row r="123">
          <cell r="A123" t="str">
            <v xml:space="preserve">        r) Otros  2/</v>
          </cell>
        </row>
        <row r="124">
          <cell r="A124" t="str">
            <v xml:space="preserve">        s) Pérdidas Dif. Neg. Div.-GOB.</v>
          </cell>
        </row>
        <row r="125">
          <cell r="A125" t="str">
            <v xml:space="preserve">         t) Costo de conversión por revaluac. cambiaria 3/</v>
          </cell>
        </row>
        <row r="126">
          <cell r="A126" t="str">
            <v xml:space="preserve">        u) Pérdidas Dif. Neg. Div.-PETR.</v>
          </cell>
        </row>
        <row r="127">
          <cell r="A127" t="str">
            <v xml:space="preserve">        v) Bono Consolidación Patrimonial</v>
          </cell>
        </row>
        <row r="128">
          <cell r="A128" t="str">
            <v xml:space="preserve">       w) Adelantos Bancorp</v>
          </cell>
        </row>
        <row r="129">
          <cell r="A129" t="str">
            <v xml:space="preserve">        x) Compra temporal de CAM DE FOSEDE</v>
          </cell>
        </row>
        <row r="131">
          <cell r="A131" t="str">
            <v xml:space="preserve">          ACTIVOS=PASIVOS</v>
          </cell>
        </row>
        <row r="133">
          <cell r="A133" t="str">
            <v>I. PASIVOS INTERNACIONALES</v>
          </cell>
        </row>
        <row r="135">
          <cell r="A135" t="str">
            <v xml:space="preserve">  1. Obligaciones. Internacion. (C.P.)</v>
          </cell>
        </row>
        <row r="136">
          <cell r="A136" t="str">
            <v xml:space="preserve">     A. Posición Neta con el FMI</v>
          </cell>
        </row>
        <row r="137">
          <cell r="A137" t="str">
            <v xml:space="preserve">        i. Aporte en Oro y Divisas</v>
          </cell>
        </row>
        <row r="138">
          <cell r="A138" t="str">
            <v xml:space="preserve">       ii. Aporte en M/N </v>
          </cell>
        </row>
        <row r="139">
          <cell r="A139" t="str">
            <v xml:space="preserve">      iii. Cuentas 1 y 2</v>
          </cell>
        </row>
        <row r="140">
          <cell r="A140" t="str">
            <v xml:space="preserve">       iv. Dep. no girables c/ch/ M/N</v>
          </cell>
        </row>
        <row r="141">
          <cell r="A141" t="str">
            <v xml:space="preserve">        v. Préstamo PRGF 92/95</v>
          </cell>
        </row>
        <row r="143">
          <cell r="A143" t="str">
            <v xml:space="preserve">     B. Créditos Documentados</v>
          </cell>
        </row>
        <row r="145">
          <cell r="A145" t="str">
            <v xml:space="preserve">     C. Depósitos Bancos del Ext. M/E</v>
          </cell>
        </row>
        <row r="146">
          <cell r="A146" t="str">
            <v xml:space="preserve">        CCCA</v>
          </cell>
        </row>
        <row r="147">
          <cell r="A147" t="str">
            <v xml:space="preserve">        Cheques Centroamericanos</v>
          </cell>
        </row>
        <row r="149">
          <cell r="A149" t="str">
            <v xml:space="preserve">     D. Préstamos</v>
          </cell>
        </row>
        <row r="150">
          <cell r="A150" t="str">
            <v xml:space="preserve">        AMTRADE INTL-Miami</v>
          </cell>
        </row>
        <row r="151">
          <cell r="A151" t="str">
            <v xml:space="preserve">        Eximbank USA</v>
          </cell>
        </row>
        <row r="152">
          <cell r="A152" t="str">
            <v xml:space="preserve">        BCIE-Gobierno</v>
          </cell>
        </row>
        <row r="153">
          <cell r="A153" t="str">
            <v xml:space="preserve">        BLADEX</v>
          </cell>
        </row>
        <row r="154">
          <cell r="A154" t="str">
            <v xml:space="preserve">        HAMILTON BANK</v>
          </cell>
        </row>
        <row r="156">
          <cell r="A156" t="str">
            <v xml:space="preserve">  2. Otras Obligac. Internac. (L.P.)</v>
          </cell>
        </row>
        <row r="157">
          <cell r="A157" t="str">
            <v xml:space="preserve">     A. Dep. girables s/ch/ M/N</v>
          </cell>
        </row>
        <row r="158">
          <cell r="A158" t="str">
            <v xml:space="preserve">         Otras Insts. Internacs.</v>
          </cell>
        </row>
        <row r="159">
          <cell r="A159" t="str">
            <v xml:space="preserve">         BID(con equivalencia en m/e)</v>
          </cell>
        </row>
        <row r="161">
          <cell r="A161" t="str">
            <v xml:space="preserve">     B. Dep. no girables c/ch/ M/N</v>
          </cell>
        </row>
        <row r="162">
          <cell r="A162" t="str">
            <v xml:space="preserve">          BIRF</v>
          </cell>
        </row>
        <row r="163">
          <cell r="A163" t="str">
            <v xml:space="preserve">          AIF</v>
          </cell>
        </row>
        <row r="164">
          <cell r="A164" t="str">
            <v xml:space="preserve">          BID Cap. Ordinario</v>
          </cell>
        </row>
        <row r="165">
          <cell r="A165" t="str">
            <v xml:space="preserve">           MIGA</v>
          </cell>
        </row>
        <row r="167">
          <cell r="A167" t="str">
            <v xml:space="preserve">     C. Dep. no girables c/ch/ M/E</v>
          </cell>
        </row>
        <row r="168">
          <cell r="A168" t="str">
            <v xml:space="preserve">          BID Capital Interregional</v>
          </cell>
        </row>
        <row r="169">
          <cell r="A169" t="str">
            <v xml:space="preserve">          BCIE</v>
          </cell>
        </row>
        <row r="170">
          <cell r="A170" t="str">
            <v xml:space="preserve">          Corporac. Finan. Internacional</v>
          </cell>
        </row>
        <row r="171">
          <cell r="A171" t="str">
            <v xml:space="preserve">          BID FOE</v>
          </cell>
        </row>
        <row r="172">
          <cell r="A172" t="str">
            <v xml:space="preserve">          Corporac. Int de Inv</v>
          </cell>
        </row>
        <row r="174">
          <cell r="A174" t="str">
            <v xml:space="preserve">     D. Crédito Compensatorio</v>
          </cell>
        </row>
        <row r="175">
          <cell r="A175" t="str">
            <v xml:space="preserve">          FOCEM( Pmo. de Estab.)</v>
          </cell>
        </row>
        <row r="176">
          <cell r="A176" t="str">
            <v xml:space="preserve">          FIV(Fondo Invers. Venezuela)</v>
          </cell>
        </row>
        <row r="177">
          <cell r="A177" t="str">
            <v xml:space="preserve">          BCIE</v>
          </cell>
        </row>
        <row r="178">
          <cell r="A178" t="str">
            <v xml:space="preserve">          Banco de Mexico</v>
          </cell>
        </row>
        <row r="179">
          <cell r="A179" t="str">
            <v xml:space="preserve">          Bco. Central de Venezuela</v>
          </cell>
        </row>
        <row r="180">
          <cell r="A180" t="str">
            <v xml:space="preserve">          Confed. Latinoameric. de A. y C.</v>
          </cell>
        </row>
        <row r="182">
          <cell r="A182" t="str">
            <v xml:space="preserve">     E. Endeudamiento Ordinario</v>
          </cell>
        </row>
        <row r="183">
          <cell r="A183" t="str">
            <v xml:space="preserve">          FONDEI(BIRF)</v>
          </cell>
        </row>
        <row r="184">
          <cell r="A184" t="str">
            <v xml:space="preserve">          PRI-BCIE</v>
          </cell>
        </row>
        <row r="185">
          <cell r="A185" t="str">
            <v xml:space="preserve">          FINEXPO</v>
          </cell>
        </row>
        <row r="186">
          <cell r="A186" t="str">
            <v xml:space="preserve">          BIRF 2703-DIT</v>
          </cell>
        </row>
        <row r="187">
          <cell r="A187" t="str">
            <v xml:space="preserve">          UPCA(IDA-BIRF)</v>
          </cell>
        </row>
        <row r="188">
          <cell r="A188" t="str">
            <v xml:space="preserve">          FINAVI(FOVI)</v>
          </cell>
        </row>
        <row r="189">
          <cell r="A189" t="str">
            <v xml:space="preserve">          AID-FOVI-Gobierno</v>
          </cell>
        </row>
        <row r="190">
          <cell r="A190" t="str">
            <v xml:space="preserve">          CCCA(C. Compensacion C.A.)</v>
          </cell>
        </row>
        <row r="191">
          <cell r="A191" t="str">
            <v xml:space="preserve">             Banco de Guatemala</v>
          </cell>
        </row>
        <row r="192">
          <cell r="A192" t="str">
            <v xml:space="preserve">             Banco de Costa Rica</v>
          </cell>
        </row>
        <row r="193">
          <cell r="A193" t="str">
            <v xml:space="preserve">          Commodity Cred. Corp.(C.C.C.)</v>
          </cell>
        </row>
        <row r="194">
          <cell r="A194" t="str">
            <v xml:space="preserve">          Banco de Colombia</v>
          </cell>
        </row>
        <row r="195">
          <cell r="A195" t="str">
            <v xml:space="preserve">          EXIMBANK  TAIPEI</v>
          </cell>
        </row>
        <row r="196">
          <cell r="A196" t="str">
            <v xml:space="preserve">          BCIE </v>
          </cell>
        </row>
        <row r="197">
          <cell r="A197" t="str">
            <v xml:space="preserve">          EXIMBANK  CHINA</v>
          </cell>
        </row>
        <row r="198">
          <cell r="A198" t="str">
            <v xml:space="preserve">          INTERNATIONAL BANK OF MIAMI</v>
          </cell>
        </row>
        <row r="199">
          <cell r="A199" t="str">
            <v xml:space="preserve">          Banco Internacional de Costa Rica, Miami</v>
          </cell>
        </row>
        <row r="201">
          <cell r="A201" t="str">
            <v xml:space="preserve">     F. Asignacion DEG</v>
          </cell>
        </row>
        <row r="203">
          <cell r="A203" t="str">
            <v xml:space="preserve">  3. Intereses</v>
          </cell>
        </row>
        <row r="205">
          <cell r="A205" t="str">
            <v>II. PASIVOS NACIONALES</v>
          </cell>
        </row>
        <row r="207">
          <cell r="A207" t="str">
            <v xml:space="preserve">  1. Sector Público</v>
          </cell>
        </row>
        <row r="208">
          <cell r="A208" t="str">
            <v xml:space="preserve">     A. Gobierno Central                               </v>
          </cell>
        </row>
        <row r="209">
          <cell r="A209" t="str">
            <v xml:space="preserve">        a) Deps. Girab c/ch</v>
          </cell>
        </row>
        <row r="210">
          <cell r="A210" t="str">
            <v xml:space="preserve">         i) Tesorería General de La República</v>
          </cell>
        </row>
        <row r="211">
          <cell r="A211" t="str">
            <v xml:space="preserve">         ii) De Garantia</v>
          </cell>
        </row>
        <row r="212">
          <cell r="A212" t="str">
            <v xml:space="preserve">        iii) Otros Depósitos</v>
          </cell>
        </row>
        <row r="213">
          <cell r="A213" t="str">
            <v xml:space="preserve">        iv) Moneda Extranjera</v>
          </cell>
        </row>
        <row r="215">
          <cell r="A215" t="str">
            <v xml:space="preserve">        b) Deps. no Girab c/ch</v>
          </cell>
        </row>
        <row r="216">
          <cell r="A216" t="str">
            <v xml:space="preserve">        c) Préstamos</v>
          </cell>
        </row>
        <row r="217">
          <cell r="A217" t="str">
            <v xml:space="preserve">        d) Valores  FOVI</v>
          </cell>
        </row>
        <row r="218">
          <cell r="A218" t="str">
            <v xml:space="preserve">        e) CAM´s</v>
          </cell>
        </row>
        <row r="219">
          <cell r="A219" t="str">
            <v xml:space="preserve">        f) CADD</v>
          </cell>
        </row>
        <row r="220">
          <cell r="A220" t="str">
            <v xml:space="preserve">     B. Resto del Sector Publico</v>
          </cell>
        </row>
        <row r="221">
          <cell r="A221" t="str">
            <v xml:space="preserve">        a) Deps. Girab c/ch</v>
          </cell>
        </row>
        <row r="222">
          <cell r="A222" t="str">
            <v xml:space="preserve">           i) Gobierno Local</v>
          </cell>
        </row>
        <row r="223">
          <cell r="A223" t="str">
            <v xml:space="preserve">                Depósitos  M/N</v>
          </cell>
        </row>
        <row r="224">
          <cell r="A224" t="str">
            <v xml:space="preserve">                Depósitos  M/E</v>
          </cell>
        </row>
        <row r="225">
          <cell r="A225" t="str">
            <v xml:space="preserve">          ii) Organis. Descentraliz.</v>
          </cell>
        </row>
        <row r="226">
          <cell r="A226" t="str">
            <v xml:space="preserve">              Depósitos en M/N</v>
          </cell>
        </row>
        <row r="227">
          <cell r="A227" t="str">
            <v xml:space="preserve">              Depósitos  M/E</v>
          </cell>
        </row>
        <row r="228">
          <cell r="A228" t="str">
            <v xml:space="preserve">              Depósitos  Garantía</v>
          </cell>
        </row>
        <row r="230">
          <cell r="A230" t="str">
            <v xml:space="preserve">        b) Deps. no Girab c/ch</v>
          </cell>
        </row>
        <row r="231">
          <cell r="A231" t="str">
            <v xml:space="preserve">           i) Gobierno Locales</v>
          </cell>
        </row>
        <row r="232">
          <cell r="A232" t="str">
            <v xml:space="preserve">          ii) Organis. Descentraliz.</v>
          </cell>
        </row>
        <row r="234">
          <cell r="A234" t="str">
            <v xml:space="preserve">        c) Préstamos</v>
          </cell>
        </row>
        <row r="236">
          <cell r="A236" t="str">
            <v xml:space="preserve">        d) Valores</v>
          </cell>
        </row>
        <row r="237">
          <cell r="A237" t="str">
            <v xml:space="preserve">              i) Certificados de Absorción Monetaria</v>
          </cell>
        </row>
        <row r="238">
          <cell r="A238" t="str">
            <v xml:space="preserve">              ii) CADD</v>
          </cell>
        </row>
        <row r="239">
          <cell r="A239" t="str">
            <v xml:space="preserve">             iii) Otros</v>
          </cell>
        </row>
        <row r="241">
          <cell r="A241" t="str">
            <v xml:space="preserve">  2. Sector Privado</v>
          </cell>
        </row>
        <row r="242">
          <cell r="A242" t="str">
            <v xml:space="preserve">     A. Depósitos Monetarios</v>
          </cell>
        </row>
        <row r="244">
          <cell r="A244" t="str">
            <v xml:space="preserve">     B. Otros Depósitos </v>
          </cell>
        </row>
        <row r="245">
          <cell r="A245" t="str">
            <v xml:space="preserve">        a) Judiciales</v>
          </cell>
        </row>
        <row r="246">
          <cell r="A246" t="str">
            <v xml:space="preserve">        b) De Garantia</v>
          </cell>
        </row>
        <row r="247">
          <cell r="A247" t="str">
            <v xml:space="preserve">        c) Compra de Divisas en Subasta</v>
          </cell>
        </row>
        <row r="248">
          <cell r="A248" t="str">
            <v xml:space="preserve">        d) Varios</v>
          </cell>
        </row>
        <row r="250">
          <cell r="A250" t="str">
            <v xml:space="preserve">     C. Valores</v>
          </cell>
        </row>
        <row r="251">
          <cell r="A251" t="str">
            <v xml:space="preserve">     D. Certificados de Absorción Monetaria</v>
          </cell>
        </row>
        <row r="252">
          <cell r="A252" t="str">
            <v xml:space="preserve">     E. Certificados de Absorción Denom. en Dolares</v>
          </cell>
        </row>
        <row r="254">
          <cell r="A254" t="str">
            <v xml:space="preserve">  3.Sector Financiero</v>
          </cell>
        </row>
        <row r="255">
          <cell r="A255" t="str">
            <v xml:space="preserve">      3. 1 Sector Bancario</v>
          </cell>
        </row>
        <row r="256">
          <cell r="A256" t="str">
            <v xml:space="preserve">            A. Bancos Comerciales</v>
          </cell>
        </row>
        <row r="257">
          <cell r="A257" t="str">
            <v xml:space="preserve">                 Depósitos M/N</v>
          </cell>
        </row>
        <row r="258">
          <cell r="A258" t="str">
            <v xml:space="preserve">                 Depósitos M/E</v>
          </cell>
        </row>
        <row r="259">
          <cell r="A259" t="str">
            <v xml:space="preserve">                 Depósitos M/E para encaje</v>
          </cell>
        </row>
        <row r="260">
          <cell r="A260" t="str">
            <v xml:space="preserve">                 En Garantia</v>
          </cell>
        </row>
        <row r="261">
          <cell r="A261" t="str">
            <v xml:space="preserve">                 Valores FOVI</v>
          </cell>
        </row>
        <row r="262">
          <cell r="A262" t="str">
            <v xml:space="preserve">                 Certificados de Absorción Monetaria</v>
          </cell>
        </row>
        <row r="263">
          <cell r="A263" t="str">
            <v xml:space="preserve">                      Obligatorias</v>
          </cell>
        </row>
        <row r="264">
          <cell r="A264" t="str">
            <v xml:space="preserve">                       Voluntarias</v>
          </cell>
        </row>
        <row r="265">
          <cell r="A265" t="str">
            <v xml:space="preserve">                  CADD</v>
          </cell>
        </row>
        <row r="267">
          <cell r="A267" t="str">
            <v xml:space="preserve">          B. Bancos de Desarrollo</v>
          </cell>
          <cell r="C267">
            <v>536296</v>
          </cell>
        </row>
        <row r="268">
          <cell r="A268" t="str">
            <v xml:space="preserve">               a) BANADESA</v>
          </cell>
          <cell r="C268">
            <v>131880</v>
          </cell>
        </row>
        <row r="269">
          <cell r="A269" t="str">
            <v xml:space="preserve">                    Depósitos</v>
          </cell>
          <cell r="C269">
            <v>53644</v>
          </cell>
        </row>
        <row r="270">
          <cell r="A270" t="str">
            <v xml:space="preserve">                    Depósitos en Garantia</v>
          </cell>
          <cell r="C270">
            <v>356</v>
          </cell>
        </row>
        <row r="271">
          <cell r="A271" t="str">
            <v xml:space="preserve">                    Certificados de Absorción Monetaria</v>
          </cell>
          <cell r="C271">
            <v>77880</v>
          </cell>
        </row>
        <row r="272">
          <cell r="A272" t="str">
            <v xml:space="preserve">                       Obligatorias</v>
          </cell>
          <cell r="C272">
            <v>4850</v>
          </cell>
        </row>
        <row r="273">
          <cell r="A273" t="str">
            <v xml:space="preserve">                       Voluntarias</v>
          </cell>
          <cell r="C273">
            <v>73030</v>
          </cell>
        </row>
        <row r="274">
          <cell r="A274" t="str">
            <v xml:space="preserve">                    CADD</v>
          </cell>
          <cell r="C274">
            <v>0</v>
          </cell>
        </row>
        <row r="276">
          <cell r="A276" t="str">
            <v xml:space="preserve">               b) Bco. Municipal Autonomo</v>
          </cell>
          <cell r="C276">
            <v>0</v>
          </cell>
        </row>
        <row r="277">
          <cell r="A277" t="str">
            <v xml:space="preserve">                    Depósitos</v>
          </cell>
          <cell r="C277">
            <v>0</v>
          </cell>
        </row>
        <row r="278">
          <cell r="A278" t="str">
            <v xml:space="preserve">                   Depositos en M/E</v>
          </cell>
          <cell r="C278">
            <v>0</v>
          </cell>
        </row>
        <row r="279">
          <cell r="A279" t="str">
            <v xml:space="preserve">                    Depósitos en Garantia</v>
          </cell>
          <cell r="C279">
            <v>0</v>
          </cell>
        </row>
        <row r="280">
          <cell r="A280" t="str">
            <v xml:space="preserve">                    Certificados de Absorción Monetaria</v>
          </cell>
          <cell r="C280">
            <v>0</v>
          </cell>
        </row>
        <row r="281">
          <cell r="A281" t="str">
            <v xml:space="preserve">                       Obligatorias</v>
          </cell>
          <cell r="C281">
            <v>0</v>
          </cell>
        </row>
        <row r="282">
          <cell r="A282" t="str">
            <v xml:space="preserve">                       Voluntarias</v>
          </cell>
          <cell r="C282">
            <v>0</v>
          </cell>
        </row>
        <row r="283">
          <cell r="A283" t="str">
            <v xml:space="preserve">                    CADD</v>
          </cell>
          <cell r="C283">
            <v>0</v>
          </cell>
        </row>
        <row r="285">
          <cell r="A285" t="str">
            <v xml:space="preserve">               c) FONAPROVI</v>
          </cell>
          <cell r="C285">
            <v>404416</v>
          </cell>
        </row>
        <row r="286">
          <cell r="A286" t="str">
            <v xml:space="preserve">                    Depositos en M/N</v>
          </cell>
          <cell r="C286">
            <v>75416</v>
          </cell>
        </row>
        <row r="287">
          <cell r="A287" t="str">
            <v xml:space="preserve">                   Depositos en M/E</v>
          </cell>
          <cell r="C287">
            <v>12450</v>
          </cell>
        </row>
        <row r="288">
          <cell r="A288" t="str">
            <v xml:space="preserve">                    Certificados de Absorción Monetaria</v>
          </cell>
          <cell r="C288">
            <v>316550</v>
          </cell>
        </row>
        <row r="289">
          <cell r="A289" t="str">
            <v xml:space="preserve">                       Obligatorias</v>
          </cell>
          <cell r="C289">
            <v>0</v>
          </cell>
        </row>
        <row r="290">
          <cell r="A290" t="str">
            <v xml:space="preserve">                       Voluntarias</v>
          </cell>
          <cell r="C290">
            <v>316550</v>
          </cell>
        </row>
        <row r="291">
          <cell r="A291" t="str">
            <v xml:space="preserve">                    CADD</v>
          </cell>
          <cell r="C291">
            <v>0</v>
          </cell>
        </row>
        <row r="293">
          <cell r="A293" t="str">
            <v xml:space="preserve">           C. Asociaciones de Ahorro y Préstamo</v>
          </cell>
          <cell r="C293">
            <v>412573.13</v>
          </cell>
        </row>
        <row r="294">
          <cell r="A294" t="str">
            <v xml:space="preserve">                Depósitos M/N</v>
          </cell>
          <cell r="C294">
            <v>258501</v>
          </cell>
        </row>
        <row r="295">
          <cell r="A295" t="str">
            <v xml:space="preserve">                Depósitos M/E</v>
          </cell>
          <cell r="C295">
            <v>0</v>
          </cell>
        </row>
        <row r="296">
          <cell r="A296" t="str">
            <v xml:space="preserve">                Depósitos M/E para encaje</v>
          </cell>
          <cell r="C296">
            <v>34196</v>
          </cell>
        </row>
        <row r="297">
          <cell r="A297" t="str">
            <v xml:space="preserve">                Valores FOVI</v>
          </cell>
          <cell r="C297">
            <v>0</v>
          </cell>
        </row>
        <row r="298">
          <cell r="A298" t="str">
            <v xml:space="preserve">                Certificados de Absorción Monetaria</v>
          </cell>
          <cell r="C298">
            <v>35827</v>
          </cell>
        </row>
        <row r="299">
          <cell r="A299" t="str">
            <v xml:space="preserve">                   Obligatorias</v>
          </cell>
          <cell r="C299">
            <v>35827</v>
          </cell>
        </row>
        <row r="300">
          <cell r="A300" t="str">
            <v xml:space="preserve">                   Voluntarias</v>
          </cell>
          <cell r="C300">
            <v>0</v>
          </cell>
        </row>
        <row r="301">
          <cell r="A301" t="str">
            <v xml:space="preserve">                CADD</v>
          </cell>
          <cell r="C301">
            <v>84049.13</v>
          </cell>
        </row>
        <row r="303">
          <cell r="A303" t="str">
            <v xml:space="preserve">    3.2 Instituciones Financieras</v>
          </cell>
          <cell r="C303">
            <v>72879</v>
          </cell>
        </row>
        <row r="304">
          <cell r="A304" t="str">
            <v xml:space="preserve">           Depósitos M/N</v>
          </cell>
          <cell r="C304">
            <v>61638</v>
          </cell>
        </row>
        <row r="305">
          <cell r="A305" t="str">
            <v xml:space="preserve">           Depósitos M/E para encaje</v>
          </cell>
          <cell r="C305">
            <v>872</v>
          </cell>
        </row>
        <row r="306">
          <cell r="A306" t="str">
            <v xml:space="preserve">          Certificados de Absorción Monetaria</v>
          </cell>
          <cell r="C306">
            <v>10369</v>
          </cell>
        </row>
        <row r="307">
          <cell r="A307" t="str">
            <v xml:space="preserve">              Obligatorias</v>
          </cell>
          <cell r="C307">
            <v>10369</v>
          </cell>
        </row>
        <row r="308">
          <cell r="A308" t="str">
            <v xml:space="preserve">              Voluntarias</v>
          </cell>
          <cell r="C308">
            <v>0</v>
          </cell>
        </row>
        <row r="309">
          <cell r="A309" t="str">
            <v xml:space="preserve">          CADD</v>
          </cell>
          <cell r="C309">
            <v>0</v>
          </cell>
        </row>
        <row r="311">
          <cell r="A311" t="str">
            <v xml:space="preserve">  4. Emisión Monetaria</v>
          </cell>
          <cell r="C311">
            <v>5442008.284</v>
          </cell>
        </row>
        <row r="312">
          <cell r="A312" t="str">
            <v xml:space="preserve">     A. Billetes</v>
          </cell>
          <cell r="C312">
            <v>5306714</v>
          </cell>
        </row>
        <row r="313">
          <cell r="A313" t="str">
            <v xml:space="preserve">     B. Monedas</v>
          </cell>
          <cell r="C313">
            <v>135294.28400000001</v>
          </cell>
        </row>
        <row r="315">
          <cell r="A315" t="str">
            <v xml:space="preserve">  5. Capital y Reservas</v>
          </cell>
          <cell r="C315">
            <v>668080.66223999998</v>
          </cell>
        </row>
        <row r="316">
          <cell r="A316" t="str">
            <v xml:space="preserve">        a) Capital</v>
          </cell>
          <cell r="C316">
            <v>218217</v>
          </cell>
        </row>
        <row r="317">
          <cell r="A317" t="str">
            <v xml:space="preserve">        b) Reservas</v>
          </cell>
          <cell r="C317">
            <v>418655.66223999998</v>
          </cell>
        </row>
        <row r="318">
          <cell r="A318" t="str">
            <v xml:space="preserve">        c) Fondo de Valores</v>
          </cell>
          <cell r="C318">
            <v>0</v>
          </cell>
        </row>
        <row r="319">
          <cell r="A319" t="str">
            <v xml:space="preserve">        d) Ganancias y Perdidas</v>
          </cell>
          <cell r="C319">
            <v>31208</v>
          </cell>
        </row>
        <row r="321">
          <cell r="A321" t="str">
            <v xml:space="preserve">  6. Pasivos no Clasificados</v>
          </cell>
          <cell r="C321">
            <v>934875.16754000005</v>
          </cell>
        </row>
        <row r="322">
          <cell r="A322" t="str">
            <v xml:space="preserve">        a) Cant. Pen. de Aplic.</v>
          </cell>
          <cell r="C322">
            <v>35858</v>
          </cell>
        </row>
        <row r="323">
          <cell r="A323" t="str">
            <v xml:space="preserve">        b) Productos por aplicar</v>
          </cell>
          <cell r="C323">
            <v>0</v>
          </cell>
        </row>
        <row r="324">
          <cell r="A324" t="str">
            <v xml:space="preserve">        c) Acumul. por pagar</v>
          </cell>
          <cell r="C324">
            <v>12376</v>
          </cell>
        </row>
        <row r="325">
          <cell r="A325" t="str">
            <v xml:space="preserve">        d) Acreedores varios</v>
          </cell>
          <cell r="C325">
            <v>51589</v>
          </cell>
        </row>
        <row r="326">
          <cell r="A326" t="str">
            <v xml:space="preserve">        e) AID-Dptos. Sector Privado</v>
          </cell>
          <cell r="C326">
            <v>490</v>
          </cell>
        </row>
        <row r="327">
          <cell r="A327" t="str">
            <v xml:space="preserve">         f) Fondo Rot. Sector Privado</v>
          </cell>
          <cell r="C327">
            <v>0</v>
          </cell>
        </row>
        <row r="328">
          <cell r="A328" t="str">
            <v xml:space="preserve">        g) Sucursales y Agencias</v>
          </cell>
          <cell r="C328">
            <v>1587</v>
          </cell>
        </row>
        <row r="329">
          <cell r="A329" t="str">
            <v xml:space="preserve">        h) Liquidacion Bancorp</v>
          </cell>
          <cell r="C329">
            <v>26017.556550000001</v>
          </cell>
        </row>
        <row r="330">
          <cell r="A330" t="str">
            <v xml:space="preserve">         i) Liquidacion Solfisa</v>
          </cell>
          <cell r="C330">
            <v>88.795749999999998</v>
          </cell>
        </row>
        <row r="331">
          <cell r="A331" t="str">
            <v xml:space="preserve">         j) Liquidacion Bancrehser</v>
          </cell>
          <cell r="C331">
            <v>31585.245209999997</v>
          </cell>
        </row>
        <row r="332">
          <cell r="A332" t="str">
            <v xml:space="preserve">        K) Liquidacion Banma</v>
          </cell>
          <cell r="C332">
            <v>261.85403000000002</v>
          </cell>
        </row>
        <row r="333">
          <cell r="A333" t="str">
            <v xml:space="preserve">         k) PRI</v>
          </cell>
          <cell r="C333">
            <v>615</v>
          </cell>
        </row>
        <row r="334">
          <cell r="A334" t="str">
            <v xml:space="preserve">        l) FOSEDE</v>
          </cell>
          <cell r="C334">
            <v>172</v>
          </cell>
        </row>
        <row r="335">
          <cell r="A335" t="str">
            <v xml:space="preserve">         m) FOVI</v>
          </cell>
          <cell r="C335">
            <v>0</v>
          </cell>
        </row>
        <row r="336">
          <cell r="A336" t="str">
            <v xml:space="preserve">       n) Transporte</v>
          </cell>
          <cell r="C336">
            <v>0</v>
          </cell>
        </row>
        <row r="337">
          <cell r="A337" t="str">
            <v xml:space="preserve">        o) CAM'S FOSEDE</v>
          </cell>
          <cell r="C337">
            <v>52195</v>
          </cell>
        </row>
        <row r="338">
          <cell r="A338" t="str">
            <v xml:space="preserve">        p) CAM'S proyectos</v>
          </cell>
          <cell r="C338">
            <v>192373</v>
          </cell>
        </row>
        <row r="339">
          <cell r="A339" t="str">
            <v xml:space="preserve">        q) CONADI</v>
          </cell>
          <cell r="C339">
            <v>0</v>
          </cell>
        </row>
        <row r="340">
          <cell r="A340" t="str">
            <v xml:space="preserve">        r) Otros   4/</v>
          </cell>
          <cell r="C340">
            <v>505249.71600000001</v>
          </cell>
        </row>
        <row r="341">
          <cell r="C341">
            <v>24417</v>
          </cell>
        </row>
        <row r="342">
          <cell r="C342">
            <v>0.1281299963593483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  <sheetName val="Summary BOP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RIN"/>
      <sheetName val="S.PUB Y S.FIN."/>
      <sheetName val="FLUJO "/>
      <sheetName val="Flujo del resumen 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"/>
      <sheetName val="Gráfico1"/>
      <sheetName val="Datos"/>
      <sheetName val="SUPUESTOS"/>
      <sheetName val="RESULTADOS"/>
      <sheetName val="SMONET-FINANC"/>
      <sheetName val="SFISCAL-MOD"/>
      <sheetName val="SREAL"/>
      <sheetName val="ENE"/>
      <sheetName val="Cuadro5"/>
      <sheetName val="Datos_Gra"/>
    </sheetNames>
    <sheetDataSet>
      <sheetData sheetId="0"/>
      <sheetData sheetId="1" refreshError="1"/>
      <sheetData sheetId="2" refreshError="1">
        <row r="210">
          <cell r="A210" t="str">
            <v>mar</v>
          </cell>
        </row>
        <row r="211">
          <cell r="A211" t="str">
            <v>abr</v>
          </cell>
        </row>
        <row r="212">
          <cell r="A212" t="str">
            <v>may</v>
          </cell>
        </row>
        <row r="213">
          <cell r="A213" t="str">
            <v>jun</v>
          </cell>
        </row>
        <row r="214">
          <cell r="A214" t="str">
            <v>jul</v>
          </cell>
        </row>
        <row r="215">
          <cell r="A215" t="str">
            <v>ago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 e Inf"/>
      <sheetName val="ITCN"/>
      <sheetName val="IPC1978"/>
      <sheetName val="ITCERGLOBAL"/>
      <sheetName val="Publicar"/>
      <sheetName val="ipcexterna"/>
      <sheetName val="tcexterno"/>
      <sheetName val="CUADRO1"/>
      <sheetName val="DATOSGRAFICA"/>
      <sheetName val="gráfITCER"/>
      <sheetName val="SERIES"/>
      <sheetName val="Serie Interanual"/>
      <sheetName val="Serie Promedio"/>
      <sheetName val="Hoja1"/>
      <sheetName val="INTERANUAL"/>
      <sheetName val="MENSUAL"/>
      <sheetName val="comparativo"/>
      <sheetName val="GRAFCOMPARATIVA1"/>
      <sheetName val="GRAFCOMPARATIVA2"/>
      <sheetName val="DIFERENCIAS"/>
      <sheetName val="Hoja2"/>
      <sheetName val="Hoja3"/>
      <sheetName val="Pond 1988"/>
      <sheetName val="Pond 2000"/>
      <sheetName val="Dif Pond"/>
      <sheetName val="PONDERACIONES"/>
      <sheetName val="WEO Q-4"/>
      <sheetName val="Table3"/>
      <sheetName val="TC_e_Inf"/>
      <sheetName val="Serie_Interanual"/>
      <sheetName val="Serie_Promedio"/>
      <sheetName val="Pond_1988"/>
      <sheetName val="Pond_2000"/>
      <sheetName val="Dif_Pond"/>
      <sheetName val="WEO_Q-4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>
        <row r="264">
          <cell r="A264" t="str">
            <v>1/ Incluye Guatemala, El Salvador y Costa Rica.</v>
          </cell>
        </row>
        <row r="265">
          <cell r="A265" t="str">
            <v xml:space="preserve">2/ Incluye Japón y Alemania.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egiones"/>
      <sheetName val="rub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original"/>
      <sheetName val="COUD"/>
      <sheetName val="Hoja1"/>
      <sheetName val="consumo intermedio de combustib"/>
      <sheetName val="aplicacion de formula"/>
      <sheetName val="nuevo ipc"/>
      <sheetName val="Grafico"/>
    </sheetNames>
    <sheetDataSet>
      <sheetData sheetId="0"/>
      <sheetData sheetId="1" refreshError="1">
        <row r="277">
          <cell r="FI277">
            <v>100.00000000000003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13830"/>
  </sheetPr>
  <dimension ref="B1:W394"/>
  <sheetViews>
    <sheetView showGridLines="0" tabSelected="1" zoomScale="70" zoomScaleNormal="70" workbookViewId="0">
      <pane xSplit="2" ySplit="7" topLeftCell="H359" activePane="bottomRight" state="frozen"/>
      <selection activeCell="G39" sqref="G39"/>
      <selection pane="topRight" activeCell="G39" sqref="G39"/>
      <selection pane="bottomLeft" activeCell="G39" sqref="G39"/>
      <selection pane="bottomRight" activeCell="B2" sqref="B2"/>
    </sheetView>
  </sheetViews>
  <sheetFormatPr baseColWidth="10" defaultRowHeight="18.75" x14ac:dyDescent="0.3"/>
  <cols>
    <col min="1" max="1" width="7.85546875" style="8" bestFit="1" customWidth="1"/>
    <col min="2" max="2" width="28.140625" style="9" customWidth="1"/>
    <col min="3" max="3" width="89.42578125" style="9" customWidth="1"/>
    <col min="4" max="12" width="26.42578125" style="8" customWidth="1"/>
    <col min="13" max="19" width="25.5703125" style="8" customWidth="1"/>
    <col min="20" max="20" width="25.42578125" style="8" customWidth="1"/>
    <col min="21" max="21" width="11.5703125" style="8" bestFit="1" customWidth="1"/>
    <col min="22" max="22" width="12.5703125" style="8" bestFit="1" customWidth="1"/>
    <col min="23" max="66" width="11.42578125" style="8"/>
    <col min="67" max="67" width="7.85546875" style="8" bestFit="1" customWidth="1"/>
    <col min="68" max="69" width="2.7109375" style="8" customWidth="1"/>
    <col min="70" max="70" width="4.28515625" style="8" customWidth="1"/>
    <col min="71" max="71" width="8.28515625" style="8" customWidth="1"/>
    <col min="72" max="72" width="95.85546875" style="8" customWidth="1"/>
    <col min="73" max="112" width="26.42578125" style="8" customWidth="1"/>
    <col min="113" max="113" width="4.140625" style="8" customWidth="1"/>
    <col min="114" max="322" width="11.42578125" style="8"/>
    <col min="323" max="323" width="7.85546875" style="8" bestFit="1" customWidth="1"/>
    <col min="324" max="325" width="2.7109375" style="8" customWidth="1"/>
    <col min="326" max="326" width="4.28515625" style="8" customWidth="1"/>
    <col min="327" max="327" width="8.28515625" style="8" customWidth="1"/>
    <col min="328" max="328" width="95.85546875" style="8" customWidth="1"/>
    <col min="329" max="368" width="26.42578125" style="8" customWidth="1"/>
    <col min="369" max="369" width="4.140625" style="8" customWidth="1"/>
    <col min="370" max="578" width="11.42578125" style="8"/>
    <col min="579" max="579" width="7.85546875" style="8" bestFit="1" customWidth="1"/>
    <col min="580" max="581" width="2.7109375" style="8" customWidth="1"/>
    <col min="582" max="582" width="4.28515625" style="8" customWidth="1"/>
    <col min="583" max="583" width="8.28515625" style="8" customWidth="1"/>
    <col min="584" max="584" width="95.85546875" style="8" customWidth="1"/>
    <col min="585" max="624" width="26.42578125" style="8" customWidth="1"/>
    <col min="625" max="625" width="4.140625" style="8" customWidth="1"/>
    <col min="626" max="834" width="11.42578125" style="8"/>
    <col min="835" max="835" width="7.85546875" style="8" bestFit="1" customWidth="1"/>
    <col min="836" max="837" width="2.7109375" style="8" customWidth="1"/>
    <col min="838" max="838" width="4.28515625" style="8" customWidth="1"/>
    <col min="839" max="839" width="8.28515625" style="8" customWidth="1"/>
    <col min="840" max="840" width="95.85546875" style="8" customWidth="1"/>
    <col min="841" max="880" width="26.42578125" style="8" customWidth="1"/>
    <col min="881" max="881" width="4.140625" style="8" customWidth="1"/>
    <col min="882" max="1090" width="11.42578125" style="8"/>
    <col min="1091" max="1091" width="7.85546875" style="8" bestFit="1" customWidth="1"/>
    <col min="1092" max="1093" width="2.7109375" style="8" customWidth="1"/>
    <col min="1094" max="1094" width="4.28515625" style="8" customWidth="1"/>
    <col min="1095" max="1095" width="8.28515625" style="8" customWidth="1"/>
    <col min="1096" max="1096" width="95.85546875" style="8" customWidth="1"/>
    <col min="1097" max="1136" width="26.42578125" style="8" customWidth="1"/>
    <col min="1137" max="1137" width="4.140625" style="8" customWidth="1"/>
    <col min="1138" max="1346" width="11.42578125" style="8"/>
    <col min="1347" max="1347" width="7.85546875" style="8" bestFit="1" customWidth="1"/>
    <col min="1348" max="1349" width="2.7109375" style="8" customWidth="1"/>
    <col min="1350" max="1350" width="4.28515625" style="8" customWidth="1"/>
    <col min="1351" max="1351" width="8.28515625" style="8" customWidth="1"/>
    <col min="1352" max="1352" width="95.85546875" style="8" customWidth="1"/>
    <col min="1353" max="1392" width="26.42578125" style="8" customWidth="1"/>
    <col min="1393" max="1393" width="4.140625" style="8" customWidth="1"/>
    <col min="1394" max="1602" width="11.42578125" style="8"/>
    <col min="1603" max="1603" width="7.85546875" style="8" bestFit="1" customWidth="1"/>
    <col min="1604" max="1605" width="2.7109375" style="8" customWidth="1"/>
    <col min="1606" max="1606" width="4.28515625" style="8" customWidth="1"/>
    <col min="1607" max="1607" width="8.28515625" style="8" customWidth="1"/>
    <col min="1608" max="1608" width="95.85546875" style="8" customWidth="1"/>
    <col min="1609" max="1648" width="26.42578125" style="8" customWidth="1"/>
    <col min="1649" max="1649" width="4.140625" style="8" customWidth="1"/>
    <col min="1650" max="1858" width="11.42578125" style="8"/>
    <col min="1859" max="1859" width="7.85546875" style="8" bestFit="1" customWidth="1"/>
    <col min="1860" max="1861" width="2.7109375" style="8" customWidth="1"/>
    <col min="1862" max="1862" width="4.28515625" style="8" customWidth="1"/>
    <col min="1863" max="1863" width="8.28515625" style="8" customWidth="1"/>
    <col min="1864" max="1864" width="95.85546875" style="8" customWidth="1"/>
    <col min="1865" max="1904" width="26.42578125" style="8" customWidth="1"/>
    <col min="1905" max="1905" width="4.140625" style="8" customWidth="1"/>
    <col min="1906" max="2114" width="11.42578125" style="8"/>
    <col min="2115" max="2115" width="7.85546875" style="8" bestFit="1" customWidth="1"/>
    <col min="2116" max="2117" width="2.7109375" style="8" customWidth="1"/>
    <col min="2118" max="2118" width="4.28515625" style="8" customWidth="1"/>
    <col min="2119" max="2119" width="8.28515625" style="8" customWidth="1"/>
    <col min="2120" max="2120" width="95.85546875" style="8" customWidth="1"/>
    <col min="2121" max="2160" width="26.42578125" style="8" customWidth="1"/>
    <col min="2161" max="2161" width="4.140625" style="8" customWidth="1"/>
    <col min="2162" max="2370" width="11.42578125" style="8"/>
    <col min="2371" max="2371" width="7.85546875" style="8" bestFit="1" customWidth="1"/>
    <col min="2372" max="2373" width="2.7109375" style="8" customWidth="1"/>
    <col min="2374" max="2374" width="4.28515625" style="8" customWidth="1"/>
    <col min="2375" max="2375" width="8.28515625" style="8" customWidth="1"/>
    <col min="2376" max="2376" width="95.85546875" style="8" customWidth="1"/>
    <col min="2377" max="2416" width="26.42578125" style="8" customWidth="1"/>
    <col min="2417" max="2417" width="4.140625" style="8" customWidth="1"/>
    <col min="2418" max="2626" width="11.42578125" style="8"/>
    <col min="2627" max="2627" width="7.85546875" style="8" bestFit="1" customWidth="1"/>
    <col min="2628" max="2629" width="2.7109375" style="8" customWidth="1"/>
    <col min="2630" max="2630" width="4.28515625" style="8" customWidth="1"/>
    <col min="2631" max="2631" width="8.28515625" style="8" customWidth="1"/>
    <col min="2632" max="2632" width="95.85546875" style="8" customWidth="1"/>
    <col min="2633" max="2672" width="26.42578125" style="8" customWidth="1"/>
    <col min="2673" max="2673" width="4.140625" style="8" customWidth="1"/>
    <col min="2674" max="2882" width="11.42578125" style="8"/>
    <col min="2883" max="2883" width="7.85546875" style="8" bestFit="1" customWidth="1"/>
    <col min="2884" max="2885" width="2.7109375" style="8" customWidth="1"/>
    <col min="2886" max="2886" width="4.28515625" style="8" customWidth="1"/>
    <col min="2887" max="2887" width="8.28515625" style="8" customWidth="1"/>
    <col min="2888" max="2888" width="95.85546875" style="8" customWidth="1"/>
    <col min="2889" max="2928" width="26.42578125" style="8" customWidth="1"/>
    <col min="2929" max="2929" width="4.140625" style="8" customWidth="1"/>
    <col min="2930" max="3138" width="11.42578125" style="8"/>
    <col min="3139" max="3139" width="7.85546875" style="8" bestFit="1" customWidth="1"/>
    <col min="3140" max="3141" width="2.7109375" style="8" customWidth="1"/>
    <col min="3142" max="3142" width="4.28515625" style="8" customWidth="1"/>
    <col min="3143" max="3143" width="8.28515625" style="8" customWidth="1"/>
    <col min="3144" max="3144" width="95.85546875" style="8" customWidth="1"/>
    <col min="3145" max="3184" width="26.42578125" style="8" customWidth="1"/>
    <col min="3185" max="3185" width="4.140625" style="8" customWidth="1"/>
    <col min="3186" max="3394" width="11.42578125" style="8"/>
    <col min="3395" max="3395" width="7.85546875" style="8" bestFit="1" customWidth="1"/>
    <col min="3396" max="3397" width="2.7109375" style="8" customWidth="1"/>
    <col min="3398" max="3398" width="4.28515625" style="8" customWidth="1"/>
    <col min="3399" max="3399" width="8.28515625" style="8" customWidth="1"/>
    <col min="3400" max="3400" width="95.85546875" style="8" customWidth="1"/>
    <col min="3401" max="3440" width="26.42578125" style="8" customWidth="1"/>
    <col min="3441" max="3441" width="4.140625" style="8" customWidth="1"/>
    <col min="3442" max="3650" width="11.42578125" style="8"/>
    <col min="3651" max="3651" width="7.85546875" style="8" bestFit="1" customWidth="1"/>
    <col min="3652" max="3653" width="2.7109375" style="8" customWidth="1"/>
    <col min="3654" max="3654" width="4.28515625" style="8" customWidth="1"/>
    <col min="3655" max="3655" width="8.28515625" style="8" customWidth="1"/>
    <col min="3656" max="3656" width="95.85546875" style="8" customWidth="1"/>
    <col min="3657" max="3696" width="26.42578125" style="8" customWidth="1"/>
    <col min="3697" max="3697" width="4.140625" style="8" customWidth="1"/>
    <col min="3698" max="3906" width="11.42578125" style="8"/>
    <col min="3907" max="3907" width="7.85546875" style="8" bestFit="1" customWidth="1"/>
    <col min="3908" max="3909" width="2.7109375" style="8" customWidth="1"/>
    <col min="3910" max="3910" width="4.28515625" style="8" customWidth="1"/>
    <col min="3911" max="3911" width="8.28515625" style="8" customWidth="1"/>
    <col min="3912" max="3912" width="95.85546875" style="8" customWidth="1"/>
    <col min="3913" max="3952" width="26.42578125" style="8" customWidth="1"/>
    <col min="3953" max="3953" width="4.140625" style="8" customWidth="1"/>
    <col min="3954" max="4162" width="11.42578125" style="8"/>
    <col min="4163" max="4163" width="7.85546875" style="8" bestFit="1" customWidth="1"/>
    <col min="4164" max="4165" width="2.7109375" style="8" customWidth="1"/>
    <col min="4166" max="4166" width="4.28515625" style="8" customWidth="1"/>
    <col min="4167" max="4167" width="8.28515625" style="8" customWidth="1"/>
    <col min="4168" max="4168" width="95.85546875" style="8" customWidth="1"/>
    <col min="4169" max="4208" width="26.42578125" style="8" customWidth="1"/>
    <col min="4209" max="4209" width="4.140625" style="8" customWidth="1"/>
    <col min="4210" max="4418" width="11.42578125" style="8"/>
    <col min="4419" max="4419" width="7.85546875" style="8" bestFit="1" customWidth="1"/>
    <col min="4420" max="4421" width="2.7109375" style="8" customWidth="1"/>
    <col min="4422" max="4422" width="4.28515625" style="8" customWidth="1"/>
    <col min="4423" max="4423" width="8.28515625" style="8" customWidth="1"/>
    <col min="4424" max="4424" width="95.85546875" style="8" customWidth="1"/>
    <col min="4425" max="4464" width="26.42578125" style="8" customWidth="1"/>
    <col min="4465" max="4465" width="4.140625" style="8" customWidth="1"/>
    <col min="4466" max="4674" width="11.42578125" style="8"/>
    <col min="4675" max="4675" width="7.85546875" style="8" bestFit="1" customWidth="1"/>
    <col min="4676" max="4677" width="2.7109375" style="8" customWidth="1"/>
    <col min="4678" max="4678" width="4.28515625" style="8" customWidth="1"/>
    <col min="4679" max="4679" width="8.28515625" style="8" customWidth="1"/>
    <col min="4680" max="4680" width="95.85546875" style="8" customWidth="1"/>
    <col min="4681" max="4720" width="26.42578125" style="8" customWidth="1"/>
    <col min="4721" max="4721" width="4.140625" style="8" customWidth="1"/>
    <col min="4722" max="4930" width="11.42578125" style="8"/>
    <col min="4931" max="4931" width="7.85546875" style="8" bestFit="1" customWidth="1"/>
    <col min="4932" max="4933" width="2.7109375" style="8" customWidth="1"/>
    <col min="4934" max="4934" width="4.28515625" style="8" customWidth="1"/>
    <col min="4935" max="4935" width="8.28515625" style="8" customWidth="1"/>
    <col min="4936" max="4936" width="95.85546875" style="8" customWidth="1"/>
    <col min="4937" max="4976" width="26.42578125" style="8" customWidth="1"/>
    <col min="4977" max="4977" width="4.140625" style="8" customWidth="1"/>
    <col min="4978" max="5186" width="11.42578125" style="8"/>
    <col min="5187" max="5187" width="7.85546875" style="8" bestFit="1" customWidth="1"/>
    <col min="5188" max="5189" width="2.7109375" style="8" customWidth="1"/>
    <col min="5190" max="5190" width="4.28515625" style="8" customWidth="1"/>
    <col min="5191" max="5191" width="8.28515625" style="8" customWidth="1"/>
    <col min="5192" max="5192" width="95.85546875" style="8" customWidth="1"/>
    <col min="5193" max="5232" width="26.42578125" style="8" customWidth="1"/>
    <col min="5233" max="5233" width="4.140625" style="8" customWidth="1"/>
    <col min="5234" max="5442" width="11.42578125" style="8"/>
    <col min="5443" max="5443" width="7.85546875" style="8" bestFit="1" customWidth="1"/>
    <col min="5444" max="5445" width="2.7109375" style="8" customWidth="1"/>
    <col min="5446" max="5446" width="4.28515625" style="8" customWidth="1"/>
    <col min="5447" max="5447" width="8.28515625" style="8" customWidth="1"/>
    <col min="5448" max="5448" width="95.85546875" style="8" customWidth="1"/>
    <col min="5449" max="5488" width="26.42578125" style="8" customWidth="1"/>
    <col min="5489" max="5489" width="4.140625" style="8" customWidth="1"/>
    <col min="5490" max="5698" width="11.42578125" style="8"/>
    <col min="5699" max="5699" width="7.85546875" style="8" bestFit="1" customWidth="1"/>
    <col min="5700" max="5701" width="2.7109375" style="8" customWidth="1"/>
    <col min="5702" max="5702" width="4.28515625" style="8" customWidth="1"/>
    <col min="5703" max="5703" width="8.28515625" style="8" customWidth="1"/>
    <col min="5704" max="5704" width="95.85546875" style="8" customWidth="1"/>
    <col min="5705" max="5744" width="26.42578125" style="8" customWidth="1"/>
    <col min="5745" max="5745" width="4.140625" style="8" customWidth="1"/>
    <col min="5746" max="5954" width="11.42578125" style="8"/>
    <col min="5955" max="5955" width="7.85546875" style="8" bestFit="1" customWidth="1"/>
    <col min="5956" max="5957" width="2.7109375" style="8" customWidth="1"/>
    <col min="5958" max="5958" width="4.28515625" style="8" customWidth="1"/>
    <col min="5959" max="5959" width="8.28515625" style="8" customWidth="1"/>
    <col min="5960" max="5960" width="95.85546875" style="8" customWidth="1"/>
    <col min="5961" max="6000" width="26.42578125" style="8" customWidth="1"/>
    <col min="6001" max="6001" width="4.140625" style="8" customWidth="1"/>
    <col min="6002" max="6210" width="11.42578125" style="8"/>
    <col min="6211" max="6211" width="7.85546875" style="8" bestFit="1" customWidth="1"/>
    <col min="6212" max="6213" width="2.7109375" style="8" customWidth="1"/>
    <col min="6214" max="6214" width="4.28515625" style="8" customWidth="1"/>
    <col min="6215" max="6215" width="8.28515625" style="8" customWidth="1"/>
    <col min="6216" max="6216" width="95.85546875" style="8" customWidth="1"/>
    <col min="6217" max="6256" width="26.42578125" style="8" customWidth="1"/>
    <col min="6257" max="6257" width="4.140625" style="8" customWidth="1"/>
    <col min="6258" max="6466" width="11.42578125" style="8"/>
    <col min="6467" max="6467" width="7.85546875" style="8" bestFit="1" customWidth="1"/>
    <col min="6468" max="6469" width="2.7109375" style="8" customWidth="1"/>
    <col min="6470" max="6470" width="4.28515625" style="8" customWidth="1"/>
    <col min="6471" max="6471" width="8.28515625" style="8" customWidth="1"/>
    <col min="6472" max="6472" width="95.85546875" style="8" customWidth="1"/>
    <col min="6473" max="6512" width="26.42578125" style="8" customWidth="1"/>
    <col min="6513" max="6513" width="4.140625" style="8" customWidth="1"/>
    <col min="6514" max="6722" width="11.42578125" style="8"/>
    <col min="6723" max="6723" width="7.85546875" style="8" bestFit="1" customWidth="1"/>
    <col min="6724" max="6725" width="2.7109375" style="8" customWidth="1"/>
    <col min="6726" max="6726" width="4.28515625" style="8" customWidth="1"/>
    <col min="6727" max="6727" width="8.28515625" style="8" customWidth="1"/>
    <col min="6728" max="6728" width="95.85546875" style="8" customWidth="1"/>
    <col min="6729" max="6768" width="26.42578125" style="8" customWidth="1"/>
    <col min="6769" max="6769" width="4.140625" style="8" customWidth="1"/>
    <col min="6770" max="6978" width="11.42578125" style="8"/>
    <col min="6979" max="6979" width="7.85546875" style="8" bestFit="1" customWidth="1"/>
    <col min="6980" max="6981" width="2.7109375" style="8" customWidth="1"/>
    <col min="6982" max="6982" width="4.28515625" style="8" customWidth="1"/>
    <col min="6983" max="6983" width="8.28515625" style="8" customWidth="1"/>
    <col min="6984" max="6984" width="95.85546875" style="8" customWidth="1"/>
    <col min="6985" max="7024" width="26.42578125" style="8" customWidth="1"/>
    <col min="7025" max="7025" width="4.140625" style="8" customWidth="1"/>
    <col min="7026" max="7234" width="11.42578125" style="8"/>
    <col min="7235" max="7235" width="7.85546875" style="8" bestFit="1" customWidth="1"/>
    <col min="7236" max="7237" width="2.7109375" style="8" customWidth="1"/>
    <col min="7238" max="7238" width="4.28515625" style="8" customWidth="1"/>
    <col min="7239" max="7239" width="8.28515625" style="8" customWidth="1"/>
    <col min="7240" max="7240" width="95.85546875" style="8" customWidth="1"/>
    <col min="7241" max="7280" width="26.42578125" style="8" customWidth="1"/>
    <col min="7281" max="7281" width="4.140625" style="8" customWidth="1"/>
    <col min="7282" max="7490" width="11.42578125" style="8"/>
    <col min="7491" max="7491" width="7.85546875" style="8" bestFit="1" customWidth="1"/>
    <col min="7492" max="7493" width="2.7109375" style="8" customWidth="1"/>
    <col min="7494" max="7494" width="4.28515625" style="8" customWidth="1"/>
    <col min="7495" max="7495" width="8.28515625" style="8" customWidth="1"/>
    <col min="7496" max="7496" width="95.85546875" style="8" customWidth="1"/>
    <col min="7497" max="7536" width="26.42578125" style="8" customWidth="1"/>
    <col min="7537" max="7537" width="4.140625" style="8" customWidth="1"/>
    <col min="7538" max="7746" width="11.42578125" style="8"/>
    <col min="7747" max="7747" width="7.85546875" style="8" bestFit="1" customWidth="1"/>
    <col min="7748" max="7749" width="2.7109375" style="8" customWidth="1"/>
    <col min="7750" max="7750" width="4.28515625" style="8" customWidth="1"/>
    <col min="7751" max="7751" width="8.28515625" style="8" customWidth="1"/>
    <col min="7752" max="7752" width="95.85546875" style="8" customWidth="1"/>
    <col min="7753" max="7792" width="26.42578125" style="8" customWidth="1"/>
    <col min="7793" max="7793" width="4.140625" style="8" customWidth="1"/>
    <col min="7794" max="8002" width="11.42578125" style="8"/>
    <col min="8003" max="8003" width="7.85546875" style="8" bestFit="1" customWidth="1"/>
    <col min="8004" max="8005" width="2.7109375" style="8" customWidth="1"/>
    <col min="8006" max="8006" width="4.28515625" style="8" customWidth="1"/>
    <col min="8007" max="8007" width="8.28515625" style="8" customWidth="1"/>
    <col min="8008" max="8008" width="95.85546875" style="8" customWidth="1"/>
    <col min="8009" max="8048" width="26.42578125" style="8" customWidth="1"/>
    <col min="8049" max="8049" width="4.140625" style="8" customWidth="1"/>
    <col min="8050" max="8258" width="11.42578125" style="8"/>
    <col min="8259" max="8259" width="7.85546875" style="8" bestFit="1" customWidth="1"/>
    <col min="8260" max="8261" width="2.7109375" style="8" customWidth="1"/>
    <col min="8262" max="8262" width="4.28515625" style="8" customWidth="1"/>
    <col min="8263" max="8263" width="8.28515625" style="8" customWidth="1"/>
    <col min="8264" max="8264" width="95.85546875" style="8" customWidth="1"/>
    <col min="8265" max="8304" width="26.42578125" style="8" customWidth="1"/>
    <col min="8305" max="8305" width="4.140625" style="8" customWidth="1"/>
    <col min="8306" max="8514" width="11.42578125" style="8"/>
    <col min="8515" max="8515" width="7.85546875" style="8" bestFit="1" customWidth="1"/>
    <col min="8516" max="8517" width="2.7109375" style="8" customWidth="1"/>
    <col min="8518" max="8518" width="4.28515625" style="8" customWidth="1"/>
    <col min="8519" max="8519" width="8.28515625" style="8" customWidth="1"/>
    <col min="8520" max="8520" width="95.85546875" style="8" customWidth="1"/>
    <col min="8521" max="8560" width="26.42578125" style="8" customWidth="1"/>
    <col min="8561" max="8561" width="4.140625" style="8" customWidth="1"/>
    <col min="8562" max="8770" width="11.42578125" style="8"/>
    <col min="8771" max="8771" width="7.85546875" style="8" bestFit="1" customWidth="1"/>
    <col min="8772" max="8773" width="2.7109375" style="8" customWidth="1"/>
    <col min="8774" max="8774" width="4.28515625" style="8" customWidth="1"/>
    <col min="8775" max="8775" width="8.28515625" style="8" customWidth="1"/>
    <col min="8776" max="8776" width="95.85546875" style="8" customWidth="1"/>
    <col min="8777" max="8816" width="26.42578125" style="8" customWidth="1"/>
    <col min="8817" max="8817" width="4.140625" style="8" customWidth="1"/>
    <col min="8818" max="9026" width="11.42578125" style="8"/>
    <col min="9027" max="9027" width="7.85546875" style="8" bestFit="1" customWidth="1"/>
    <col min="9028" max="9029" width="2.7109375" style="8" customWidth="1"/>
    <col min="9030" max="9030" width="4.28515625" style="8" customWidth="1"/>
    <col min="9031" max="9031" width="8.28515625" style="8" customWidth="1"/>
    <col min="9032" max="9032" width="95.85546875" style="8" customWidth="1"/>
    <col min="9033" max="9072" width="26.42578125" style="8" customWidth="1"/>
    <col min="9073" max="9073" width="4.140625" style="8" customWidth="1"/>
    <col min="9074" max="9282" width="11.42578125" style="8"/>
    <col min="9283" max="9283" width="7.85546875" style="8" bestFit="1" customWidth="1"/>
    <col min="9284" max="9285" width="2.7109375" style="8" customWidth="1"/>
    <col min="9286" max="9286" width="4.28515625" style="8" customWidth="1"/>
    <col min="9287" max="9287" width="8.28515625" style="8" customWidth="1"/>
    <col min="9288" max="9288" width="95.85546875" style="8" customWidth="1"/>
    <col min="9289" max="9328" width="26.42578125" style="8" customWidth="1"/>
    <col min="9329" max="9329" width="4.140625" style="8" customWidth="1"/>
    <col min="9330" max="9538" width="11.42578125" style="8"/>
    <col min="9539" max="9539" width="7.85546875" style="8" bestFit="1" customWidth="1"/>
    <col min="9540" max="9541" width="2.7109375" style="8" customWidth="1"/>
    <col min="9542" max="9542" width="4.28515625" style="8" customWidth="1"/>
    <col min="9543" max="9543" width="8.28515625" style="8" customWidth="1"/>
    <col min="9544" max="9544" width="95.85546875" style="8" customWidth="1"/>
    <col min="9545" max="9584" width="26.42578125" style="8" customWidth="1"/>
    <col min="9585" max="9585" width="4.140625" style="8" customWidth="1"/>
    <col min="9586" max="9794" width="11.42578125" style="8"/>
    <col min="9795" max="9795" width="7.85546875" style="8" bestFit="1" customWidth="1"/>
    <col min="9796" max="9797" width="2.7109375" style="8" customWidth="1"/>
    <col min="9798" max="9798" width="4.28515625" style="8" customWidth="1"/>
    <col min="9799" max="9799" width="8.28515625" style="8" customWidth="1"/>
    <col min="9800" max="9800" width="95.85546875" style="8" customWidth="1"/>
    <col min="9801" max="9840" width="26.42578125" style="8" customWidth="1"/>
    <col min="9841" max="9841" width="4.140625" style="8" customWidth="1"/>
    <col min="9842" max="10050" width="11.42578125" style="8"/>
    <col min="10051" max="10051" width="7.85546875" style="8" bestFit="1" customWidth="1"/>
    <col min="10052" max="10053" width="2.7109375" style="8" customWidth="1"/>
    <col min="10054" max="10054" width="4.28515625" style="8" customWidth="1"/>
    <col min="10055" max="10055" width="8.28515625" style="8" customWidth="1"/>
    <col min="10056" max="10056" width="95.85546875" style="8" customWidth="1"/>
    <col min="10057" max="10096" width="26.42578125" style="8" customWidth="1"/>
    <col min="10097" max="10097" width="4.140625" style="8" customWidth="1"/>
    <col min="10098" max="10306" width="11.42578125" style="8"/>
    <col min="10307" max="10307" width="7.85546875" style="8" bestFit="1" customWidth="1"/>
    <col min="10308" max="10309" width="2.7109375" style="8" customWidth="1"/>
    <col min="10310" max="10310" width="4.28515625" style="8" customWidth="1"/>
    <col min="10311" max="10311" width="8.28515625" style="8" customWidth="1"/>
    <col min="10312" max="10312" width="95.85546875" style="8" customWidth="1"/>
    <col min="10313" max="10352" width="26.42578125" style="8" customWidth="1"/>
    <col min="10353" max="10353" width="4.140625" style="8" customWidth="1"/>
    <col min="10354" max="10562" width="11.42578125" style="8"/>
    <col min="10563" max="10563" width="7.85546875" style="8" bestFit="1" customWidth="1"/>
    <col min="10564" max="10565" width="2.7109375" style="8" customWidth="1"/>
    <col min="10566" max="10566" width="4.28515625" style="8" customWidth="1"/>
    <col min="10567" max="10567" width="8.28515625" style="8" customWidth="1"/>
    <col min="10568" max="10568" width="95.85546875" style="8" customWidth="1"/>
    <col min="10569" max="10608" width="26.42578125" style="8" customWidth="1"/>
    <col min="10609" max="10609" width="4.140625" style="8" customWidth="1"/>
    <col min="10610" max="10818" width="11.42578125" style="8"/>
    <col min="10819" max="10819" width="7.85546875" style="8" bestFit="1" customWidth="1"/>
    <col min="10820" max="10821" width="2.7109375" style="8" customWidth="1"/>
    <col min="10822" max="10822" width="4.28515625" style="8" customWidth="1"/>
    <col min="10823" max="10823" width="8.28515625" style="8" customWidth="1"/>
    <col min="10824" max="10824" width="95.85546875" style="8" customWidth="1"/>
    <col min="10825" max="10864" width="26.42578125" style="8" customWidth="1"/>
    <col min="10865" max="10865" width="4.140625" style="8" customWidth="1"/>
    <col min="10866" max="11074" width="11.42578125" style="8"/>
    <col min="11075" max="11075" width="7.85546875" style="8" bestFit="1" customWidth="1"/>
    <col min="11076" max="11077" width="2.7109375" style="8" customWidth="1"/>
    <col min="11078" max="11078" width="4.28515625" style="8" customWidth="1"/>
    <col min="11079" max="11079" width="8.28515625" style="8" customWidth="1"/>
    <col min="11080" max="11080" width="95.85546875" style="8" customWidth="1"/>
    <col min="11081" max="11120" width="26.42578125" style="8" customWidth="1"/>
    <col min="11121" max="11121" width="4.140625" style="8" customWidth="1"/>
    <col min="11122" max="11330" width="11.42578125" style="8"/>
    <col min="11331" max="11331" width="7.85546875" style="8" bestFit="1" customWidth="1"/>
    <col min="11332" max="11333" width="2.7109375" style="8" customWidth="1"/>
    <col min="11334" max="11334" width="4.28515625" style="8" customWidth="1"/>
    <col min="11335" max="11335" width="8.28515625" style="8" customWidth="1"/>
    <col min="11336" max="11336" width="95.85546875" style="8" customWidth="1"/>
    <col min="11337" max="11376" width="26.42578125" style="8" customWidth="1"/>
    <col min="11377" max="11377" width="4.140625" style="8" customWidth="1"/>
    <col min="11378" max="11586" width="11.42578125" style="8"/>
    <col min="11587" max="11587" width="7.85546875" style="8" bestFit="1" customWidth="1"/>
    <col min="11588" max="11589" width="2.7109375" style="8" customWidth="1"/>
    <col min="11590" max="11590" width="4.28515625" style="8" customWidth="1"/>
    <col min="11591" max="11591" width="8.28515625" style="8" customWidth="1"/>
    <col min="11592" max="11592" width="95.85546875" style="8" customWidth="1"/>
    <col min="11593" max="11632" width="26.42578125" style="8" customWidth="1"/>
    <col min="11633" max="11633" width="4.140625" style="8" customWidth="1"/>
    <col min="11634" max="11842" width="11.42578125" style="8"/>
    <col min="11843" max="11843" width="7.85546875" style="8" bestFit="1" customWidth="1"/>
    <col min="11844" max="11845" width="2.7109375" style="8" customWidth="1"/>
    <col min="11846" max="11846" width="4.28515625" style="8" customWidth="1"/>
    <col min="11847" max="11847" width="8.28515625" style="8" customWidth="1"/>
    <col min="11848" max="11848" width="95.85546875" style="8" customWidth="1"/>
    <col min="11849" max="11888" width="26.42578125" style="8" customWidth="1"/>
    <col min="11889" max="11889" width="4.140625" style="8" customWidth="1"/>
    <col min="11890" max="12098" width="11.42578125" style="8"/>
    <col min="12099" max="12099" width="7.85546875" style="8" bestFit="1" customWidth="1"/>
    <col min="12100" max="12101" width="2.7109375" style="8" customWidth="1"/>
    <col min="12102" max="12102" width="4.28515625" style="8" customWidth="1"/>
    <col min="12103" max="12103" width="8.28515625" style="8" customWidth="1"/>
    <col min="12104" max="12104" width="95.85546875" style="8" customWidth="1"/>
    <col min="12105" max="12144" width="26.42578125" style="8" customWidth="1"/>
    <col min="12145" max="12145" width="4.140625" style="8" customWidth="1"/>
    <col min="12146" max="12354" width="11.42578125" style="8"/>
    <col min="12355" max="12355" width="7.85546875" style="8" bestFit="1" customWidth="1"/>
    <col min="12356" max="12357" width="2.7109375" style="8" customWidth="1"/>
    <col min="12358" max="12358" width="4.28515625" style="8" customWidth="1"/>
    <col min="12359" max="12359" width="8.28515625" style="8" customWidth="1"/>
    <col min="12360" max="12360" width="95.85546875" style="8" customWidth="1"/>
    <col min="12361" max="12400" width="26.42578125" style="8" customWidth="1"/>
    <col min="12401" max="12401" width="4.140625" style="8" customWidth="1"/>
    <col min="12402" max="12610" width="11.42578125" style="8"/>
    <col min="12611" max="12611" width="7.85546875" style="8" bestFit="1" customWidth="1"/>
    <col min="12612" max="12613" width="2.7109375" style="8" customWidth="1"/>
    <col min="12614" max="12614" width="4.28515625" style="8" customWidth="1"/>
    <col min="12615" max="12615" width="8.28515625" style="8" customWidth="1"/>
    <col min="12616" max="12616" width="95.85546875" style="8" customWidth="1"/>
    <col min="12617" max="12656" width="26.42578125" style="8" customWidth="1"/>
    <col min="12657" max="12657" width="4.140625" style="8" customWidth="1"/>
    <col min="12658" max="12866" width="11.42578125" style="8"/>
    <col min="12867" max="12867" width="7.85546875" style="8" bestFit="1" customWidth="1"/>
    <col min="12868" max="12869" width="2.7109375" style="8" customWidth="1"/>
    <col min="12870" max="12870" width="4.28515625" style="8" customWidth="1"/>
    <col min="12871" max="12871" width="8.28515625" style="8" customWidth="1"/>
    <col min="12872" max="12872" width="95.85546875" style="8" customWidth="1"/>
    <col min="12873" max="12912" width="26.42578125" style="8" customWidth="1"/>
    <col min="12913" max="12913" width="4.140625" style="8" customWidth="1"/>
    <col min="12914" max="13122" width="11.42578125" style="8"/>
    <col min="13123" max="13123" width="7.85546875" style="8" bestFit="1" customWidth="1"/>
    <col min="13124" max="13125" width="2.7109375" style="8" customWidth="1"/>
    <col min="13126" max="13126" width="4.28515625" style="8" customWidth="1"/>
    <col min="13127" max="13127" width="8.28515625" style="8" customWidth="1"/>
    <col min="13128" max="13128" width="95.85546875" style="8" customWidth="1"/>
    <col min="13129" max="13168" width="26.42578125" style="8" customWidth="1"/>
    <col min="13169" max="13169" width="4.140625" style="8" customWidth="1"/>
    <col min="13170" max="13378" width="11.42578125" style="8"/>
    <col min="13379" max="13379" width="7.85546875" style="8" bestFit="1" customWidth="1"/>
    <col min="13380" max="13381" width="2.7109375" style="8" customWidth="1"/>
    <col min="13382" max="13382" width="4.28515625" style="8" customWidth="1"/>
    <col min="13383" max="13383" width="8.28515625" style="8" customWidth="1"/>
    <col min="13384" max="13384" width="95.85546875" style="8" customWidth="1"/>
    <col min="13385" max="13424" width="26.42578125" style="8" customWidth="1"/>
    <col min="13425" max="13425" width="4.140625" style="8" customWidth="1"/>
    <col min="13426" max="13634" width="11.42578125" style="8"/>
    <col min="13635" max="13635" width="7.85546875" style="8" bestFit="1" customWidth="1"/>
    <col min="13636" max="13637" width="2.7109375" style="8" customWidth="1"/>
    <col min="13638" max="13638" width="4.28515625" style="8" customWidth="1"/>
    <col min="13639" max="13639" width="8.28515625" style="8" customWidth="1"/>
    <col min="13640" max="13640" width="95.85546875" style="8" customWidth="1"/>
    <col min="13641" max="13680" width="26.42578125" style="8" customWidth="1"/>
    <col min="13681" max="13681" width="4.140625" style="8" customWidth="1"/>
    <col min="13682" max="13890" width="11.42578125" style="8"/>
    <col min="13891" max="13891" width="7.85546875" style="8" bestFit="1" customWidth="1"/>
    <col min="13892" max="13893" width="2.7109375" style="8" customWidth="1"/>
    <col min="13894" max="13894" width="4.28515625" style="8" customWidth="1"/>
    <col min="13895" max="13895" width="8.28515625" style="8" customWidth="1"/>
    <col min="13896" max="13896" width="95.85546875" style="8" customWidth="1"/>
    <col min="13897" max="13936" width="26.42578125" style="8" customWidth="1"/>
    <col min="13937" max="13937" width="4.140625" style="8" customWidth="1"/>
    <col min="13938" max="14146" width="11.42578125" style="8"/>
    <col min="14147" max="14147" width="7.85546875" style="8" bestFit="1" customWidth="1"/>
    <col min="14148" max="14149" width="2.7109375" style="8" customWidth="1"/>
    <col min="14150" max="14150" width="4.28515625" style="8" customWidth="1"/>
    <col min="14151" max="14151" width="8.28515625" style="8" customWidth="1"/>
    <col min="14152" max="14152" width="95.85546875" style="8" customWidth="1"/>
    <col min="14153" max="14192" width="26.42578125" style="8" customWidth="1"/>
    <col min="14193" max="14193" width="4.140625" style="8" customWidth="1"/>
    <col min="14194" max="14402" width="11.42578125" style="8"/>
    <col min="14403" max="14403" width="7.85546875" style="8" bestFit="1" customWidth="1"/>
    <col min="14404" max="14405" width="2.7109375" style="8" customWidth="1"/>
    <col min="14406" max="14406" width="4.28515625" style="8" customWidth="1"/>
    <col min="14407" max="14407" width="8.28515625" style="8" customWidth="1"/>
    <col min="14408" max="14408" width="95.85546875" style="8" customWidth="1"/>
    <col min="14409" max="14448" width="26.42578125" style="8" customWidth="1"/>
    <col min="14449" max="14449" width="4.140625" style="8" customWidth="1"/>
    <col min="14450" max="14658" width="11.42578125" style="8"/>
    <col min="14659" max="14659" width="7.85546875" style="8" bestFit="1" customWidth="1"/>
    <col min="14660" max="14661" width="2.7109375" style="8" customWidth="1"/>
    <col min="14662" max="14662" width="4.28515625" style="8" customWidth="1"/>
    <col min="14663" max="14663" width="8.28515625" style="8" customWidth="1"/>
    <col min="14664" max="14664" width="95.85546875" style="8" customWidth="1"/>
    <col min="14665" max="14704" width="26.42578125" style="8" customWidth="1"/>
    <col min="14705" max="14705" width="4.140625" style="8" customWidth="1"/>
    <col min="14706" max="14914" width="11.42578125" style="8"/>
    <col min="14915" max="14915" width="7.85546875" style="8" bestFit="1" customWidth="1"/>
    <col min="14916" max="14917" width="2.7109375" style="8" customWidth="1"/>
    <col min="14918" max="14918" width="4.28515625" style="8" customWidth="1"/>
    <col min="14919" max="14919" width="8.28515625" style="8" customWidth="1"/>
    <col min="14920" max="14920" width="95.85546875" style="8" customWidth="1"/>
    <col min="14921" max="14960" width="26.42578125" style="8" customWidth="1"/>
    <col min="14961" max="14961" width="4.140625" style="8" customWidth="1"/>
    <col min="14962" max="15170" width="11.42578125" style="8"/>
    <col min="15171" max="15171" width="7.85546875" style="8" bestFit="1" customWidth="1"/>
    <col min="15172" max="15173" width="2.7109375" style="8" customWidth="1"/>
    <col min="15174" max="15174" width="4.28515625" style="8" customWidth="1"/>
    <col min="15175" max="15175" width="8.28515625" style="8" customWidth="1"/>
    <col min="15176" max="15176" width="95.85546875" style="8" customWidth="1"/>
    <col min="15177" max="15216" width="26.42578125" style="8" customWidth="1"/>
    <col min="15217" max="15217" width="4.140625" style="8" customWidth="1"/>
    <col min="15218" max="15426" width="11.42578125" style="8"/>
    <col min="15427" max="15427" width="7.85546875" style="8" bestFit="1" customWidth="1"/>
    <col min="15428" max="15429" width="2.7109375" style="8" customWidth="1"/>
    <col min="15430" max="15430" width="4.28515625" style="8" customWidth="1"/>
    <col min="15431" max="15431" width="8.28515625" style="8" customWidth="1"/>
    <col min="15432" max="15432" width="95.85546875" style="8" customWidth="1"/>
    <col min="15433" max="15472" width="26.42578125" style="8" customWidth="1"/>
    <col min="15473" max="15473" width="4.140625" style="8" customWidth="1"/>
    <col min="15474" max="15682" width="11.42578125" style="8"/>
    <col min="15683" max="15683" width="7.85546875" style="8" bestFit="1" customWidth="1"/>
    <col min="15684" max="15685" width="2.7109375" style="8" customWidth="1"/>
    <col min="15686" max="15686" width="4.28515625" style="8" customWidth="1"/>
    <col min="15687" max="15687" width="8.28515625" style="8" customWidth="1"/>
    <col min="15688" max="15688" width="95.85546875" style="8" customWidth="1"/>
    <col min="15689" max="15728" width="26.42578125" style="8" customWidth="1"/>
    <col min="15729" max="15729" width="4.140625" style="8" customWidth="1"/>
    <col min="15730" max="16384" width="11.42578125" style="8"/>
  </cols>
  <sheetData>
    <row r="1" spans="2:23" s="1" customFormat="1" ht="16.5" x14ac:dyDescent="0.3">
      <c r="B1" s="2"/>
      <c r="C1" s="2"/>
      <c r="D1" s="2"/>
    </row>
    <row r="2" spans="2:23" s="1" customFormat="1" ht="22.5" x14ac:dyDescent="0.3">
      <c r="B2" s="14" t="s">
        <v>467</v>
      </c>
      <c r="C2" s="14"/>
      <c r="D2" s="3"/>
      <c r="E2" s="2"/>
    </row>
    <row r="3" spans="2:23" s="1" customFormat="1" ht="20.25" x14ac:dyDescent="0.3">
      <c r="B3" s="14" t="s">
        <v>473</v>
      </c>
      <c r="C3" s="14"/>
      <c r="D3" s="3"/>
      <c r="E3" s="2"/>
    </row>
    <row r="4" spans="2:23" s="4" customFormat="1" ht="7.5" customHeight="1" x14ac:dyDescent="0.25">
      <c r="B4" s="37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2:23" s="4" customFormat="1" ht="18" customHeight="1" x14ac:dyDescent="0.25">
      <c r="B5" s="39" t="s">
        <v>0</v>
      </c>
      <c r="C5" s="39"/>
      <c r="D5" s="40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2:23" s="4" customFormat="1" ht="11.25" customHeight="1" x14ac:dyDescent="0.25">
      <c r="B6" s="6"/>
      <c r="C6" s="6"/>
      <c r="D6" s="6"/>
      <c r="E6" s="5"/>
    </row>
    <row r="7" spans="2:23" s="7" customFormat="1" ht="22.5" x14ac:dyDescent="0.25">
      <c r="B7" s="15" t="s">
        <v>465</v>
      </c>
      <c r="C7" s="15" t="s">
        <v>464</v>
      </c>
      <c r="D7" s="15">
        <v>2008</v>
      </c>
      <c r="E7" s="15">
        <v>2009</v>
      </c>
      <c r="F7" s="15">
        <v>2010</v>
      </c>
      <c r="G7" s="15">
        <v>2011</v>
      </c>
      <c r="H7" s="15">
        <v>2012</v>
      </c>
      <c r="I7" s="15">
        <v>2013</v>
      </c>
      <c r="J7" s="15">
        <v>2014</v>
      </c>
      <c r="K7" s="15">
        <v>2015</v>
      </c>
      <c r="L7" s="15">
        <v>2016</v>
      </c>
      <c r="M7" s="15">
        <v>2017</v>
      </c>
      <c r="N7" s="15">
        <v>2018</v>
      </c>
      <c r="O7" s="15">
        <v>2019</v>
      </c>
      <c r="P7" s="15">
        <v>2020</v>
      </c>
      <c r="Q7" s="15">
        <v>2021</v>
      </c>
      <c r="R7" s="15" t="s">
        <v>468</v>
      </c>
      <c r="S7" s="15" t="s">
        <v>469</v>
      </c>
      <c r="T7" s="15" t="s">
        <v>472</v>
      </c>
    </row>
    <row r="8" spans="2:23" customFormat="1" ht="19.5" x14ac:dyDescent="0.25">
      <c r="B8" s="16" t="s">
        <v>4</v>
      </c>
      <c r="C8" s="17" t="s">
        <v>5</v>
      </c>
      <c r="D8" s="18">
        <f t="shared" ref="D8:H8" si="0">+D9-D209</f>
        <v>-3200.2999999999993</v>
      </c>
      <c r="E8" s="18">
        <f t="shared" si="0"/>
        <v>-3156.5</v>
      </c>
      <c r="F8" s="18">
        <f t="shared" si="0"/>
        <v>-3835.3999999999996</v>
      </c>
      <c r="G8" s="18">
        <f t="shared" si="0"/>
        <v>-5623.1</v>
      </c>
      <c r="H8" s="18">
        <f t="shared" si="0"/>
        <v>-7751.8999999999978</v>
      </c>
      <c r="I8" s="18">
        <v>-10080.700000000004</v>
      </c>
      <c r="J8" s="18">
        <v>-12478.400000000001</v>
      </c>
      <c r="K8" s="18">
        <v>-13534.500000000004</v>
      </c>
      <c r="L8" s="18">
        <v>-13794</v>
      </c>
      <c r="M8" s="18">
        <v>-13543.600000000006</v>
      </c>
      <c r="N8" s="18">
        <v>-12488.800000000003</v>
      </c>
      <c r="O8" s="18">
        <v>-11404.800000000003</v>
      </c>
      <c r="P8" s="18">
        <v>-8251.0752700000012</v>
      </c>
      <c r="Q8" s="18">
        <v>-7206.9026999999996</v>
      </c>
      <c r="R8" s="18">
        <v>-6342.9429999999993</v>
      </c>
      <c r="S8" s="18">
        <v>-3318.0035400000002</v>
      </c>
      <c r="T8" s="18">
        <v>-1015.2244500000088</v>
      </c>
      <c r="U8" s="11"/>
      <c r="V8" s="13"/>
      <c r="W8" s="12"/>
    </row>
    <row r="9" spans="2:23" customFormat="1" ht="19.5" x14ac:dyDescent="0.25">
      <c r="B9" s="16" t="s">
        <v>6</v>
      </c>
      <c r="C9" s="19" t="s">
        <v>7</v>
      </c>
      <c r="D9" s="20">
        <f t="shared" ref="D9:H9" si="1">+D10+D34+D82+D190</f>
        <v>11438.5</v>
      </c>
      <c r="E9" s="20">
        <f t="shared" si="1"/>
        <v>12381.5</v>
      </c>
      <c r="F9" s="20">
        <f t="shared" si="1"/>
        <v>13957.9</v>
      </c>
      <c r="G9" s="20">
        <f t="shared" si="1"/>
        <v>14914.300000000001</v>
      </c>
      <c r="H9" s="20">
        <f t="shared" si="1"/>
        <v>15592</v>
      </c>
      <c r="I9" s="20">
        <v>17269.099999999999</v>
      </c>
      <c r="J9" s="20">
        <v>18076.400000000001</v>
      </c>
      <c r="K9" s="20">
        <v>19305.599999999999</v>
      </c>
      <c r="L9" s="20">
        <v>21355.300000000003</v>
      </c>
      <c r="M9" s="20">
        <v>24166.199999999997</v>
      </c>
      <c r="N9" s="20">
        <v>25220.699999999997</v>
      </c>
      <c r="O9" s="20">
        <v>27548.5</v>
      </c>
      <c r="P9" s="20">
        <v>32035.139609999998</v>
      </c>
      <c r="Q9" s="20">
        <v>37697.441550000003</v>
      </c>
      <c r="R9" s="20">
        <v>38008.009109999999</v>
      </c>
      <c r="S9" s="20">
        <v>43267.94889</v>
      </c>
      <c r="T9" s="20">
        <v>49638.392879999985</v>
      </c>
      <c r="U9" s="11"/>
      <c r="V9" s="13"/>
      <c r="W9" s="12"/>
    </row>
    <row r="10" spans="2:23" customFormat="1" ht="19.5" x14ac:dyDescent="0.25">
      <c r="B10" s="16" t="s">
        <v>8</v>
      </c>
      <c r="C10" s="17" t="s">
        <v>9</v>
      </c>
      <c r="D10" s="20">
        <f t="shared" ref="D10:H10" si="2">+D11+D20</f>
        <v>902.5</v>
      </c>
      <c r="E10" s="20">
        <f t="shared" si="2"/>
        <v>853.5</v>
      </c>
      <c r="F10" s="20">
        <f t="shared" si="2"/>
        <v>1401.2</v>
      </c>
      <c r="G10" s="20">
        <f t="shared" si="2"/>
        <v>1166.5999999999999</v>
      </c>
      <c r="H10" s="20">
        <f t="shared" si="2"/>
        <v>1319.7</v>
      </c>
      <c r="I10" s="20">
        <v>1398</v>
      </c>
      <c r="J10" s="20">
        <v>1463.5</v>
      </c>
      <c r="K10" s="20">
        <v>1612.4</v>
      </c>
      <c r="L10" s="20">
        <v>1508.6</v>
      </c>
      <c r="M10" s="20">
        <v>1607</v>
      </c>
      <c r="N10" s="20">
        <v>1693.6</v>
      </c>
      <c r="O10" s="20">
        <v>2063.9</v>
      </c>
      <c r="P10" s="20">
        <v>2256.7295100000001</v>
      </c>
      <c r="Q10" s="20">
        <v>2917.8361399999994</v>
      </c>
      <c r="R10" s="20">
        <v>3581.5803869999954</v>
      </c>
      <c r="S10" s="20">
        <v>4255.4445300000061</v>
      </c>
      <c r="T10" s="20">
        <v>5174.4659599999904</v>
      </c>
      <c r="U10" s="11"/>
      <c r="V10" s="13"/>
      <c r="W10" s="12"/>
    </row>
    <row r="11" spans="2:23" customFormat="1" ht="19.5" x14ac:dyDescent="0.25">
      <c r="B11" s="21" t="s">
        <v>10</v>
      </c>
      <c r="C11" s="22" t="s">
        <v>11</v>
      </c>
      <c r="D11" s="23">
        <f t="shared" ref="D11" si="3">+SUM(D12:D14)</f>
        <v>381</v>
      </c>
      <c r="E11" s="23">
        <f t="shared" ref="E11:H11" si="4">+SUM(E12:E14)</f>
        <v>385.4</v>
      </c>
      <c r="F11" s="23">
        <f t="shared" si="4"/>
        <v>452.1</v>
      </c>
      <c r="G11" s="23">
        <f t="shared" si="4"/>
        <v>494.3</v>
      </c>
      <c r="H11" s="23">
        <f t="shared" si="4"/>
        <v>532.70000000000005</v>
      </c>
      <c r="I11" s="23">
        <v>574.9</v>
      </c>
      <c r="J11" s="23">
        <v>647.4</v>
      </c>
      <c r="K11" s="23">
        <v>833.2</v>
      </c>
      <c r="L11" s="23">
        <v>1054.3</v>
      </c>
      <c r="M11" s="23">
        <v>1274</v>
      </c>
      <c r="N11" s="23">
        <v>1429.1</v>
      </c>
      <c r="O11" s="23">
        <v>1612.2</v>
      </c>
      <c r="P11" s="23">
        <v>1747.4418499999999</v>
      </c>
      <c r="Q11" s="23">
        <v>1944.33403</v>
      </c>
      <c r="R11" s="23">
        <v>2557.7447299999999</v>
      </c>
      <c r="S11" s="23">
        <v>3037.0113700000002</v>
      </c>
      <c r="T11" s="23">
        <v>3656.3237399999998</v>
      </c>
      <c r="U11" s="11"/>
      <c r="V11" s="13"/>
      <c r="W11" s="12"/>
    </row>
    <row r="12" spans="2:23" customFormat="1" ht="19.5" x14ac:dyDescent="0.25">
      <c r="B12" s="24" t="s">
        <v>12</v>
      </c>
      <c r="C12" s="25" t="s">
        <v>13</v>
      </c>
      <c r="D12" s="26">
        <v>381</v>
      </c>
      <c r="E12" s="26">
        <v>385.4</v>
      </c>
      <c r="F12" s="26">
        <v>452.1</v>
      </c>
      <c r="G12" s="26">
        <v>494.3</v>
      </c>
      <c r="H12" s="26">
        <v>532.70000000000005</v>
      </c>
      <c r="I12" s="26">
        <v>574.9</v>
      </c>
      <c r="J12" s="26">
        <v>647.4</v>
      </c>
      <c r="K12" s="26">
        <v>833.2</v>
      </c>
      <c r="L12" s="26">
        <v>1054.3</v>
      </c>
      <c r="M12" s="26">
        <v>1274</v>
      </c>
      <c r="N12" s="26">
        <v>1429.1</v>
      </c>
      <c r="O12" s="26">
        <v>1612.2</v>
      </c>
      <c r="P12" s="26">
        <v>1747.4418499999999</v>
      </c>
      <c r="Q12" s="26">
        <v>1944.33403</v>
      </c>
      <c r="R12" s="26">
        <v>2557.7447299999999</v>
      </c>
      <c r="S12" s="26">
        <v>3037.0113700000002</v>
      </c>
      <c r="T12" s="26">
        <v>3656.3237399999998</v>
      </c>
      <c r="U12" s="11"/>
      <c r="V12" s="13"/>
      <c r="W12" s="12"/>
    </row>
    <row r="13" spans="2:23" customFormat="1" ht="19.5" x14ac:dyDescent="0.25">
      <c r="B13" s="24" t="s">
        <v>14</v>
      </c>
      <c r="C13" s="25" t="s">
        <v>15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11"/>
      <c r="V13" s="13"/>
      <c r="W13" s="12"/>
    </row>
    <row r="14" spans="2:23" customFormat="1" ht="19.5" x14ac:dyDescent="0.25">
      <c r="B14" s="24" t="s">
        <v>16</v>
      </c>
      <c r="C14" s="25" t="s">
        <v>17</v>
      </c>
      <c r="D14" s="26">
        <f t="shared" ref="D14:H14" si="5">+SUM(D15:D17)</f>
        <v>0</v>
      </c>
      <c r="E14" s="26">
        <f t="shared" si="5"/>
        <v>0</v>
      </c>
      <c r="F14" s="26">
        <f t="shared" si="5"/>
        <v>0</v>
      </c>
      <c r="G14" s="26">
        <f t="shared" si="5"/>
        <v>0</v>
      </c>
      <c r="H14" s="26">
        <f t="shared" si="5"/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11"/>
      <c r="V14" s="13"/>
      <c r="W14" s="12"/>
    </row>
    <row r="15" spans="2:23" customFormat="1" ht="19.5" x14ac:dyDescent="0.25">
      <c r="B15" s="24" t="s">
        <v>18</v>
      </c>
      <c r="C15" s="27" t="s">
        <v>19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11"/>
      <c r="V15" s="13"/>
      <c r="W15" s="12"/>
    </row>
    <row r="16" spans="2:23" customFormat="1" ht="19.5" x14ac:dyDescent="0.25">
      <c r="B16" s="24" t="s">
        <v>20</v>
      </c>
      <c r="C16" s="27" t="s">
        <v>21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11"/>
      <c r="V16" s="13"/>
      <c r="W16" s="12"/>
    </row>
    <row r="17" spans="2:23" customFormat="1" ht="19.5" x14ac:dyDescent="0.25">
      <c r="B17" s="24" t="s">
        <v>22</v>
      </c>
      <c r="C17" s="27" t="s">
        <v>23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11"/>
      <c r="V17" s="13"/>
      <c r="W17" s="12"/>
    </row>
    <row r="18" spans="2:23" customFormat="1" ht="16.5" x14ac:dyDescent="0.25">
      <c r="B18" s="28" t="s">
        <v>24</v>
      </c>
      <c r="C18" s="29" t="s">
        <v>25</v>
      </c>
      <c r="D18" s="30" t="s">
        <v>26</v>
      </c>
      <c r="E18" s="30" t="s">
        <v>26</v>
      </c>
      <c r="F18" s="30" t="s">
        <v>26</v>
      </c>
      <c r="G18" s="30" t="s">
        <v>26</v>
      </c>
      <c r="H18" s="30" t="s">
        <v>26</v>
      </c>
      <c r="I18" s="30" t="s">
        <v>26</v>
      </c>
      <c r="J18" s="30" t="s">
        <v>26</v>
      </c>
      <c r="K18" s="30" t="s">
        <v>26</v>
      </c>
      <c r="L18" s="30" t="s">
        <v>26</v>
      </c>
      <c r="M18" s="30" t="s">
        <v>26</v>
      </c>
      <c r="N18" s="30" t="s">
        <v>26</v>
      </c>
      <c r="O18" s="30" t="s">
        <v>26</v>
      </c>
      <c r="P18" s="30" t="s">
        <v>26</v>
      </c>
      <c r="Q18" s="30" t="s">
        <v>26</v>
      </c>
      <c r="R18" s="30" t="s">
        <v>26</v>
      </c>
      <c r="S18" s="30" t="s">
        <v>26</v>
      </c>
      <c r="T18" s="30" t="s">
        <v>26</v>
      </c>
      <c r="U18" s="11"/>
      <c r="V18" s="13"/>
      <c r="W18" s="12"/>
    </row>
    <row r="19" spans="2:23" customFormat="1" ht="16.5" x14ac:dyDescent="0.25">
      <c r="B19" s="28" t="s">
        <v>27</v>
      </c>
      <c r="C19" s="29" t="s">
        <v>28</v>
      </c>
      <c r="D19" s="30" t="s">
        <v>26</v>
      </c>
      <c r="E19" s="30" t="s">
        <v>26</v>
      </c>
      <c r="F19" s="30" t="s">
        <v>26</v>
      </c>
      <c r="G19" s="30" t="s">
        <v>26</v>
      </c>
      <c r="H19" s="30" t="s">
        <v>26</v>
      </c>
      <c r="I19" s="30" t="s">
        <v>26</v>
      </c>
      <c r="J19" s="30" t="s">
        <v>26</v>
      </c>
      <c r="K19" s="30" t="s">
        <v>26</v>
      </c>
      <c r="L19" s="30" t="s">
        <v>26</v>
      </c>
      <c r="M19" s="30" t="s">
        <v>26</v>
      </c>
      <c r="N19" s="30" t="s">
        <v>26</v>
      </c>
      <c r="O19" s="30" t="s">
        <v>26</v>
      </c>
      <c r="P19" s="30" t="s">
        <v>26</v>
      </c>
      <c r="Q19" s="30" t="s">
        <v>26</v>
      </c>
      <c r="R19" s="30" t="s">
        <v>26</v>
      </c>
      <c r="S19" s="30" t="s">
        <v>26</v>
      </c>
      <c r="T19" s="30" t="s">
        <v>26</v>
      </c>
      <c r="U19" s="11"/>
      <c r="V19" s="13"/>
      <c r="W19" s="12"/>
    </row>
    <row r="20" spans="2:23" customFormat="1" ht="19.5" x14ac:dyDescent="0.25">
      <c r="B20" s="21" t="s">
        <v>29</v>
      </c>
      <c r="C20" s="22" t="s">
        <v>3</v>
      </c>
      <c r="D20" s="23">
        <f t="shared" ref="D20:H20" si="6">+SUM(D21:D23)</f>
        <v>521.5</v>
      </c>
      <c r="E20" s="23">
        <f t="shared" si="6"/>
        <v>468.1</v>
      </c>
      <c r="F20" s="23">
        <f t="shared" si="6"/>
        <v>949.1</v>
      </c>
      <c r="G20" s="23">
        <f t="shared" si="6"/>
        <v>672.3</v>
      </c>
      <c r="H20" s="23">
        <f t="shared" si="6"/>
        <v>787</v>
      </c>
      <c r="I20" s="23">
        <v>823.09999999999991</v>
      </c>
      <c r="J20" s="23">
        <v>816.1</v>
      </c>
      <c r="K20" s="23">
        <v>779.2</v>
      </c>
      <c r="L20" s="23">
        <v>454.3</v>
      </c>
      <c r="M20" s="23">
        <v>333</v>
      </c>
      <c r="N20" s="23">
        <v>264.5</v>
      </c>
      <c r="O20" s="23">
        <v>451.70000000000005</v>
      </c>
      <c r="P20" s="23">
        <v>509.28766000000002</v>
      </c>
      <c r="Q20" s="23">
        <v>973.50210999999967</v>
      </c>
      <c r="R20" s="23">
        <v>1023.8356569999954</v>
      </c>
      <c r="S20" s="23">
        <v>1218.4331600000064</v>
      </c>
      <c r="T20" s="23">
        <v>1518.1422199999911</v>
      </c>
      <c r="U20" s="11"/>
      <c r="V20" s="13"/>
      <c r="W20" s="12"/>
    </row>
    <row r="21" spans="2:23" customFormat="1" ht="19.5" x14ac:dyDescent="0.25">
      <c r="B21" s="24" t="s">
        <v>30</v>
      </c>
      <c r="C21" s="25" t="s">
        <v>13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40</v>
      </c>
      <c r="J21" s="26">
        <v>37.799999999999997</v>
      </c>
      <c r="K21" s="26">
        <v>33.4</v>
      </c>
      <c r="L21" s="26">
        <v>30.6</v>
      </c>
      <c r="M21" s="26">
        <v>29</v>
      </c>
      <c r="N21" s="26">
        <v>26.2</v>
      </c>
      <c r="O21" s="26">
        <v>23.6</v>
      </c>
      <c r="P21" s="26">
        <v>21.394960000000001</v>
      </c>
      <c r="Q21" s="26">
        <v>335.29779000000002</v>
      </c>
      <c r="R21" s="26">
        <v>393.81006000000002</v>
      </c>
      <c r="S21" s="26">
        <v>541.63172999999995</v>
      </c>
      <c r="T21" s="26">
        <v>629.70249999999999</v>
      </c>
      <c r="U21" s="11"/>
      <c r="V21" s="13"/>
      <c r="W21" s="12"/>
    </row>
    <row r="22" spans="2:23" customFormat="1" ht="19.5" x14ac:dyDescent="0.25">
      <c r="B22" s="24" t="s">
        <v>31</v>
      </c>
      <c r="C22" s="25" t="s">
        <v>15</v>
      </c>
      <c r="D22" s="26">
        <v>308.5</v>
      </c>
      <c r="E22" s="26">
        <v>270.7</v>
      </c>
      <c r="F22" s="26">
        <v>561</v>
      </c>
      <c r="G22" s="26">
        <v>394.8</v>
      </c>
      <c r="H22" s="26">
        <v>458.5</v>
      </c>
      <c r="I22" s="26">
        <v>439.4</v>
      </c>
      <c r="J22" s="26">
        <v>390.7</v>
      </c>
      <c r="K22" s="26">
        <v>390.6</v>
      </c>
      <c r="L22" s="26">
        <v>152.9</v>
      </c>
      <c r="M22" s="26">
        <v>133.19999999999999</v>
      </c>
      <c r="N22" s="26">
        <v>138.5</v>
      </c>
      <c r="O22" s="26">
        <v>276</v>
      </c>
      <c r="P22" s="26">
        <v>294.36212999999998</v>
      </c>
      <c r="Q22" s="26">
        <v>377.69281999999959</v>
      </c>
      <c r="R22" s="26">
        <v>403.41645699999538</v>
      </c>
      <c r="S22" s="26">
        <v>432.91445000000641</v>
      </c>
      <c r="T22" s="26">
        <v>613.46698999999126</v>
      </c>
      <c r="U22" s="11"/>
      <c r="V22" s="13"/>
      <c r="W22" s="12"/>
    </row>
    <row r="23" spans="2:23" customFormat="1" ht="19.5" x14ac:dyDescent="0.25">
      <c r="B23" s="24" t="s">
        <v>32</v>
      </c>
      <c r="C23" s="25" t="s">
        <v>17</v>
      </c>
      <c r="D23" s="26">
        <f t="shared" ref="D23:H23" si="7">+SUM(D24:D26)</f>
        <v>213</v>
      </c>
      <c r="E23" s="26">
        <f t="shared" si="7"/>
        <v>197.4</v>
      </c>
      <c r="F23" s="26">
        <f t="shared" si="7"/>
        <v>388.1</v>
      </c>
      <c r="G23" s="26">
        <f t="shared" si="7"/>
        <v>277.5</v>
      </c>
      <c r="H23" s="26">
        <f t="shared" si="7"/>
        <v>328.5</v>
      </c>
      <c r="I23" s="26">
        <v>343.7</v>
      </c>
      <c r="J23" s="26">
        <v>387.6</v>
      </c>
      <c r="K23" s="26">
        <v>355.2</v>
      </c>
      <c r="L23" s="26">
        <v>270.8</v>
      </c>
      <c r="M23" s="26">
        <v>170.8</v>
      </c>
      <c r="N23" s="26">
        <v>99.800000000000011</v>
      </c>
      <c r="O23" s="26">
        <v>152.1</v>
      </c>
      <c r="P23" s="26">
        <v>193.53057000000001</v>
      </c>
      <c r="Q23" s="26">
        <v>260.51150000000001</v>
      </c>
      <c r="R23" s="26">
        <v>226.60914</v>
      </c>
      <c r="S23" s="26">
        <v>243.88697999999999</v>
      </c>
      <c r="T23" s="26">
        <v>274.97273000000001</v>
      </c>
      <c r="U23" s="11"/>
      <c r="V23" s="13"/>
      <c r="W23" s="12"/>
    </row>
    <row r="24" spans="2:23" customFormat="1" ht="19.5" x14ac:dyDescent="0.25">
      <c r="B24" s="24" t="s">
        <v>33</v>
      </c>
      <c r="C24" s="27" t="s">
        <v>19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2.2898200000000002</v>
      </c>
      <c r="U24" s="11"/>
      <c r="V24" s="13"/>
      <c r="W24" s="12"/>
    </row>
    <row r="25" spans="2:23" customFormat="1" ht="19.5" x14ac:dyDescent="0.25">
      <c r="B25" s="24" t="s">
        <v>34</v>
      </c>
      <c r="C25" s="27" t="s">
        <v>21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11"/>
      <c r="V25" s="13"/>
      <c r="W25" s="12"/>
    </row>
    <row r="26" spans="2:23" customFormat="1" ht="19.5" x14ac:dyDescent="0.25">
      <c r="B26" s="24" t="s">
        <v>35</v>
      </c>
      <c r="C26" s="27" t="s">
        <v>23</v>
      </c>
      <c r="D26" s="26">
        <v>213</v>
      </c>
      <c r="E26" s="26">
        <v>197.4</v>
      </c>
      <c r="F26" s="26">
        <v>388.1</v>
      </c>
      <c r="G26" s="26">
        <v>277.5</v>
      </c>
      <c r="H26" s="26">
        <v>328.5</v>
      </c>
      <c r="I26" s="26">
        <v>343.7</v>
      </c>
      <c r="J26" s="26">
        <v>387.6</v>
      </c>
      <c r="K26" s="26">
        <v>355.2</v>
      </c>
      <c r="L26" s="26">
        <v>270.8</v>
      </c>
      <c r="M26" s="26">
        <v>170.8</v>
      </c>
      <c r="N26" s="26">
        <v>99.800000000000011</v>
      </c>
      <c r="O26" s="26">
        <v>152.1</v>
      </c>
      <c r="P26" s="26">
        <v>193.53057000000001</v>
      </c>
      <c r="Q26" s="26">
        <v>260.51150000000001</v>
      </c>
      <c r="R26" s="26">
        <v>226.60914</v>
      </c>
      <c r="S26" s="26">
        <v>243.88697999999999</v>
      </c>
      <c r="T26" s="26">
        <v>272.68290999999999</v>
      </c>
      <c r="U26" s="11"/>
      <c r="V26" s="13"/>
      <c r="W26" s="12"/>
    </row>
    <row r="27" spans="2:23" customFormat="1" ht="16.5" x14ac:dyDescent="0.25">
      <c r="B27" s="28" t="s">
        <v>36</v>
      </c>
      <c r="C27" s="29" t="s">
        <v>37</v>
      </c>
      <c r="D27" s="30" t="s">
        <v>26</v>
      </c>
      <c r="E27" s="30" t="s">
        <v>26</v>
      </c>
      <c r="F27" s="30" t="s">
        <v>26</v>
      </c>
      <c r="G27" s="30" t="s">
        <v>26</v>
      </c>
      <c r="H27" s="30" t="s">
        <v>26</v>
      </c>
      <c r="I27" s="30" t="s">
        <v>26</v>
      </c>
      <c r="J27" s="30" t="s">
        <v>26</v>
      </c>
      <c r="K27" s="30" t="s">
        <v>26</v>
      </c>
      <c r="L27" s="30" t="s">
        <v>26</v>
      </c>
      <c r="M27" s="30" t="s">
        <v>26</v>
      </c>
      <c r="N27" s="30" t="s">
        <v>26</v>
      </c>
      <c r="O27" s="30" t="s">
        <v>26</v>
      </c>
      <c r="P27" s="30" t="s">
        <v>26</v>
      </c>
      <c r="Q27" s="30" t="s">
        <v>26</v>
      </c>
      <c r="R27" s="30" t="s">
        <v>26</v>
      </c>
      <c r="S27" s="30" t="s">
        <v>26</v>
      </c>
      <c r="T27" s="30" t="s">
        <v>26</v>
      </c>
      <c r="U27" s="11"/>
      <c r="V27" s="13"/>
      <c r="W27" s="12"/>
    </row>
    <row r="28" spans="2:23" customFormat="1" ht="16.5" x14ac:dyDescent="0.25">
      <c r="B28" s="28" t="s">
        <v>38</v>
      </c>
      <c r="C28" s="31" t="s">
        <v>13</v>
      </c>
      <c r="D28" s="30" t="s">
        <v>26</v>
      </c>
      <c r="E28" s="30" t="s">
        <v>26</v>
      </c>
      <c r="F28" s="30" t="s">
        <v>26</v>
      </c>
      <c r="G28" s="30" t="s">
        <v>26</v>
      </c>
      <c r="H28" s="30" t="s">
        <v>26</v>
      </c>
      <c r="I28" s="30" t="s">
        <v>26</v>
      </c>
      <c r="J28" s="30" t="s">
        <v>26</v>
      </c>
      <c r="K28" s="30" t="s">
        <v>26</v>
      </c>
      <c r="L28" s="30" t="s">
        <v>26</v>
      </c>
      <c r="M28" s="30" t="s">
        <v>26</v>
      </c>
      <c r="N28" s="30" t="s">
        <v>26</v>
      </c>
      <c r="O28" s="30" t="s">
        <v>26</v>
      </c>
      <c r="P28" s="30" t="s">
        <v>26</v>
      </c>
      <c r="Q28" s="30" t="s">
        <v>26</v>
      </c>
      <c r="R28" s="30" t="s">
        <v>26</v>
      </c>
      <c r="S28" s="30" t="s">
        <v>26</v>
      </c>
      <c r="T28" s="30" t="s">
        <v>26</v>
      </c>
      <c r="U28" s="11"/>
      <c r="V28" s="13"/>
      <c r="W28" s="12"/>
    </row>
    <row r="29" spans="2:23" customFormat="1" ht="16.5" x14ac:dyDescent="0.25">
      <c r="B29" s="28" t="s">
        <v>39</v>
      </c>
      <c r="C29" s="31" t="s">
        <v>15</v>
      </c>
      <c r="D29" s="30" t="s">
        <v>26</v>
      </c>
      <c r="E29" s="30" t="s">
        <v>26</v>
      </c>
      <c r="F29" s="30" t="s">
        <v>26</v>
      </c>
      <c r="G29" s="30" t="s">
        <v>26</v>
      </c>
      <c r="H29" s="30" t="s">
        <v>26</v>
      </c>
      <c r="I29" s="30" t="s">
        <v>26</v>
      </c>
      <c r="J29" s="30" t="s">
        <v>26</v>
      </c>
      <c r="K29" s="30" t="s">
        <v>26</v>
      </c>
      <c r="L29" s="30" t="s">
        <v>26</v>
      </c>
      <c r="M29" s="30" t="s">
        <v>26</v>
      </c>
      <c r="N29" s="30" t="s">
        <v>26</v>
      </c>
      <c r="O29" s="30" t="s">
        <v>26</v>
      </c>
      <c r="P29" s="30" t="s">
        <v>26</v>
      </c>
      <c r="Q29" s="30" t="s">
        <v>26</v>
      </c>
      <c r="R29" s="30" t="s">
        <v>26</v>
      </c>
      <c r="S29" s="30" t="s">
        <v>26</v>
      </c>
      <c r="T29" s="30" t="s">
        <v>26</v>
      </c>
      <c r="U29" s="11"/>
      <c r="V29" s="13"/>
      <c r="W29" s="12"/>
    </row>
    <row r="30" spans="2:23" customFormat="1" ht="16.5" x14ac:dyDescent="0.25">
      <c r="B30" s="28" t="s">
        <v>40</v>
      </c>
      <c r="C30" s="31" t="s">
        <v>17</v>
      </c>
      <c r="D30" s="30" t="s">
        <v>26</v>
      </c>
      <c r="E30" s="30" t="s">
        <v>26</v>
      </c>
      <c r="F30" s="30" t="s">
        <v>26</v>
      </c>
      <c r="G30" s="30" t="s">
        <v>26</v>
      </c>
      <c r="H30" s="30" t="s">
        <v>26</v>
      </c>
      <c r="I30" s="30" t="s">
        <v>26</v>
      </c>
      <c r="J30" s="30" t="s">
        <v>26</v>
      </c>
      <c r="K30" s="30" t="s">
        <v>26</v>
      </c>
      <c r="L30" s="30" t="s">
        <v>26</v>
      </c>
      <c r="M30" s="30" t="s">
        <v>26</v>
      </c>
      <c r="N30" s="30" t="s">
        <v>26</v>
      </c>
      <c r="O30" s="30" t="s">
        <v>26</v>
      </c>
      <c r="P30" s="30" t="s">
        <v>26</v>
      </c>
      <c r="Q30" s="30" t="s">
        <v>26</v>
      </c>
      <c r="R30" s="30" t="s">
        <v>26</v>
      </c>
      <c r="S30" s="30" t="s">
        <v>26</v>
      </c>
      <c r="T30" s="30" t="s">
        <v>26</v>
      </c>
      <c r="U30" s="11"/>
      <c r="V30" s="13"/>
      <c r="W30" s="12"/>
    </row>
    <row r="31" spans="2:23" customFormat="1" ht="16.5" x14ac:dyDescent="0.25">
      <c r="B31" s="28" t="s">
        <v>41</v>
      </c>
      <c r="C31" s="32" t="s">
        <v>19</v>
      </c>
      <c r="D31" s="30" t="s">
        <v>26</v>
      </c>
      <c r="E31" s="30" t="s">
        <v>26</v>
      </c>
      <c r="F31" s="30" t="s">
        <v>26</v>
      </c>
      <c r="G31" s="30" t="s">
        <v>26</v>
      </c>
      <c r="H31" s="30" t="s">
        <v>26</v>
      </c>
      <c r="I31" s="30" t="s">
        <v>26</v>
      </c>
      <c r="J31" s="30" t="s">
        <v>26</v>
      </c>
      <c r="K31" s="30" t="s">
        <v>26</v>
      </c>
      <c r="L31" s="30" t="s">
        <v>26</v>
      </c>
      <c r="M31" s="30" t="s">
        <v>26</v>
      </c>
      <c r="N31" s="30" t="s">
        <v>26</v>
      </c>
      <c r="O31" s="30" t="s">
        <v>26</v>
      </c>
      <c r="P31" s="30" t="s">
        <v>26</v>
      </c>
      <c r="Q31" s="30" t="s">
        <v>26</v>
      </c>
      <c r="R31" s="30" t="s">
        <v>26</v>
      </c>
      <c r="S31" s="30" t="s">
        <v>26</v>
      </c>
      <c r="T31" s="30" t="s">
        <v>26</v>
      </c>
      <c r="U31" s="11"/>
      <c r="V31" s="13"/>
      <c r="W31" s="12"/>
    </row>
    <row r="32" spans="2:23" customFormat="1" ht="16.5" x14ac:dyDescent="0.25">
      <c r="B32" s="28" t="s">
        <v>42</v>
      </c>
      <c r="C32" s="32" t="s">
        <v>21</v>
      </c>
      <c r="D32" s="30" t="s">
        <v>26</v>
      </c>
      <c r="E32" s="30" t="s">
        <v>26</v>
      </c>
      <c r="F32" s="30" t="s">
        <v>26</v>
      </c>
      <c r="G32" s="30" t="s">
        <v>26</v>
      </c>
      <c r="H32" s="30" t="s">
        <v>26</v>
      </c>
      <c r="I32" s="30" t="s">
        <v>26</v>
      </c>
      <c r="J32" s="30" t="s">
        <v>26</v>
      </c>
      <c r="K32" s="30" t="s">
        <v>26</v>
      </c>
      <c r="L32" s="30" t="s">
        <v>26</v>
      </c>
      <c r="M32" s="30" t="s">
        <v>26</v>
      </c>
      <c r="N32" s="30" t="s">
        <v>26</v>
      </c>
      <c r="O32" s="30" t="s">
        <v>26</v>
      </c>
      <c r="P32" s="30" t="s">
        <v>26</v>
      </c>
      <c r="Q32" s="30" t="s">
        <v>26</v>
      </c>
      <c r="R32" s="30" t="s">
        <v>26</v>
      </c>
      <c r="S32" s="30" t="s">
        <v>26</v>
      </c>
      <c r="T32" s="30" t="s">
        <v>26</v>
      </c>
      <c r="U32" s="11"/>
      <c r="V32" s="13"/>
      <c r="W32" s="12"/>
    </row>
    <row r="33" spans="2:23" customFormat="1" ht="16.5" x14ac:dyDescent="0.25">
      <c r="B33" s="28" t="s">
        <v>43</v>
      </c>
      <c r="C33" s="32" t="s">
        <v>23</v>
      </c>
      <c r="D33" s="30" t="s">
        <v>26</v>
      </c>
      <c r="E33" s="30" t="s">
        <v>26</v>
      </c>
      <c r="F33" s="30" t="s">
        <v>26</v>
      </c>
      <c r="G33" s="30" t="s">
        <v>26</v>
      </c>
      <c r="H33" s="30" t="s">
        <v>26</v>
      </c>
      <c r="I33" s="30" t="s">
        <v>26</v>
      </c>
      <c r="J33" s="30" t="s">
        <v>26</v>
      </c>
      <c r="K33" s="30" t="s">
        <v>26</v>
      </c>
      <c r="L33" s="30" t="s">
        <v>26</v>
      </c>
      <c r="M33" s="30" t="s">
        <v>26</v>
      </c>
      <c r="N33" s="30" t="s">
        <v>26</v>
      </c>
      <c r="O33" s="30" t="s">
        <v>26</v>
      </c>
      <c r="P33" s="30" t="s">
        <v>26</v>
      </c>
      <c r="Q33" s="30" t="s">
        <v>26</v>
      </c>
      <c r="R33" s="30" t="s">
        <v>26</v>
      </c>
      <c r="S33" s="30" t="s">
        <v>26</v>
      </c>
      <c r="T33" s="30" t="s">
        <v>26</v>
      </c>
      <c r="U33" s="11"/>
      <c r="V33" s="13"/>
      <c r="W33" s="12"/>
    </row>
    <row r="34" spans="2:23" customFormat="1" ht="19.5" x14ac:dyDescent="0.25">
      <c r="B34" s="16" t="s">
        <v>44</v>
      </c>
      <c r="C34" s="17" t="s">
        <v>45</v>
      </c>
      <c r="D34" s="20">
        <f t="shared" ref="D34:H34" si="8">+D48+D35</f>
        <v>299.60000000000002</v>
      </c>
      <c r="E34" s="20">
        <f t="shared" si="8"/>
        <v>328.8</v>
      </c>
      <c r="F34" s="20">
        <f t="shared" si="8"/>
        <v>391.6</v>
      </c>
      <c r="G34" s="20">
        <f t="shared" si="8"/>
        <v>334.29999999999995</v>
      </c>
      <c r="H34" s="20">
        <f t="shared" si="8"/>
        <v>311.89999999999998</v>
      </c>
      <c r="I34" s="20">
        <v>327.3</v>
      </c>
      <c r="J34" s="20">
        <v>372</v>
      </c>
      <c r="K34" s="20">
        <v>353.1</v>
      </c>
      <c r="L34" s="20">
        <v>385.8</v>
      </c>
      <c r="M34" s="20">
        <v>383.8</v>
      </c>
      <c r="N34" s="20">
        <v>344.2</v>
      </c>
      <c r="O34" s="20">
        <v>363.4</v>
      </c>
      <c r="P34" s="20">
        <v>364.15795000000008</v>
      </c>
      <c r="Q34" s="20">
        <v>424.41289000000006</v>
      </c>
      <c r="R34" s="20">
        <v>516.82623999999998</v>
      </c>
      <c r="S34" s="20">
        <v>656.33821999999986</v>
      </c>
      <c r="T34" s="20">
        <v>751.39363000000003</v>
      </c>
      <c r="U34" s="11"/>
      <c r="V34" s="13"/>
      <c r="W34" s="12"/>
    </row>
    <row r="35" spans="2:23" customFormat="1" ht="19.5" x14ac:dyDescent="0.25">
      <c r="B35" s="21" t="s">
        <v>46</v>
      </c>
      <c r="C35" s="22" t="s">
        <v>11</v>
      </c>
      <c r="D35" s="23">
        <f t="shared" ref="D35:H35" si="9">+SUM(D36,D38,D39,D40)</f>
        <v>11.4</v>
      </c>
      <c r="E35" s="23">
        <f t="shared" si="9"/>
        <v>11.4</v>
      </c>
      <c r="F35" s="23">
        <f t="shared" si="9"/>
        <v>11.8</v>
      </c>
      <c r="G35" s="23">
        <f t="shared" si="9"/>
        <v>16.600000000000001</v>
      </c>
      <c r="H35" s="23">
        <f t="shared" si="9"/>
        <v>2</v>
      </c>
      <c r="I35" s="23">
        <v>4.0999999999999996</v>
      </c>
      <c r="J35" s="23">
        <v>4</v>
      </c>
      <c r="K35" s="23">
        <v>3.1</v>
      </c>
      <c r="L35" s="23">
        <v>3.4999999999999996</v>
      </c>
      <c r="M35" s="23">
        <v>4.0999999999999996</v>
      </c>
      <c r="N35" s="23">
        <v>4.1999999999999993</v>
      </c>
      <c r="O35" s="23">
        <v>4.0999999999999996</v>
      </c>
      <c r="P35" s="23">
        <v>4.1631999999999998</v>
      </c>
      <c r="Q35" s="23">
        <v>5.9818999999999996</v>
      </c>
      <c r="R35" s="23">
        <v>6.2193300000000011</v>
      </c>
      <c r="S35" s="23">
        <v>6.7617700000000003</v>
      </c>
      <c r="T35" s="23">
        <v>6.7287800000000004</v>
      </c>
      <c r="U35" s="11"/>
      <c r="V35" s="13"/>
      <c r="W35" s="12"/>
    </row>
    <row r="36" spans="2:23" customFormat="1" ht="19.5" x14ac:dyDescent="0.25">
      <c r="B36" s="24" t="s">
        <v>47</v>
      </c>
      <c r="C36" s="25" t="s">
        <v>48</v>
      </c>
      <c r="D36" s="26">
        <v>0.3</v>
      </c>
      <c r="E36" s="26">
        <v>0.3</v>
      </c>
      <c r="F36" s="26">
        <v>0.3</v>
      </c>
      <c r="G36" s="26">
        <v>0.3</v>
      </c>
      <c r="H36" s="26">
        <v>0.3</v>
      </c>
      <c r="I36" s="26">
        <v>0.3</v>
      </c>
      <c r="J36" s="26">
        <v>0.3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11"/>
      <c r="V36" s="13"/>
      <c r="W36" s="12"/>
    </row>
    <row r="37" spans="2:23" customFormat="1" ht="19.5" x14ac:dyDescent="0.25">
      <c r="B37" s="24" t="s">
        <v>49</v>
      </c>
      <c r="C37" s="25" t="s">
        <v>50</v>
      </c>
      <c r="D37" s="26" t="s">
        <v>26</v>
      </c>
      <c r="E37" s="26" t="s">
        <v>26</v>
      </c>
      <c r="F37" s="26" t="s">
        <v>26</v>
      </c>
      <c r="G37" s="26" t="s">
        <v>26</v>
      </c>
      <c r="H37" s="26" t="s">
        <v>26</v>
      </c>
      <c r="I37" s="26" t="s">
        <v>26</v>
      </c>
      <c r="J37" s="26" t="s">
        <v>26</v>
      </c>
      <c r="K37" s="26" t="s">
        <v>26</v>
      </c>
      <c r="L37" s="26" t="s">
        <v>26</v>
      </c>
      <c r="M37" s="26" t="s">
        <v>26</v>
      </c>
      <c r="N37" s="26" t="s">
        <v>26</v>
      </c>
      <c r="O37" s="26" t="s">
        <v>26</v>
      </c>
      <c r="P37" s="26" t="s">
        <v>26</v>
      </c>
      <c r="Q37" s="26" t="s">
        <v>26</v>
      </c>
      <c r="R37" s="26" t="s">
        <v>26</v>
      </c>
      <c r="S37" s="26" t="s">
        <v>26</v>
      </c>
      <c r="T37" s="26" t="s">
        <v>26</v>
      </c>
      <c r="U37" s="11"/>
      <c r="V37" s="13"/>
      <c r="W37" s="12"/>
    </row>
    <row r="38" spans="2:23" customFormat="1" ht="19.5" x14ac:dyDescent="0.25">
      <c r="B38" s="24" t="s">
        <v>51</v>
      </c>
      <c r="C38" s="25" t="s">
        <v>52</v>
      </c>
      <c r="D38" s="26">
        <v>10.5</v>
      </c>
      <c r="E38" s="26">
        <v>10.5</v>
      </c>
      <c r="F38" s="26">
        <v>10.5</v>
      </c>
      <c r="G38" s="26">
        <v>10.6</v>
      </c>
      <c r="H38" s="26">
        <v>0.5</v>
      </c>
      <c r="I38" s="26">
        <v>0.5</v>
      </c>
      <c r="J38" s="26">
        <v>0.4</v>
      </c>
      <c r="K38" s="26">
        <v>0.4</v>
      </c>
      <c r="L38" s="26">
        <v>0.4</v>
      </c>
      <c r="M38" s="26">
        <v>0.5</v>
      </c>
      <c r="N38" s="26">
        <v>0.6</v>
      </c>
      <c r="O38" s="26">
        <v>0.5</v>
      </c>
      <c r="P38" s="26">
        <v>0.57423999999999997</v>
      </c>
      <c r="Q38" s="26">
        <v>1.97925</v>
      </c>
      <c r="R38" s="26">
        <v>2.2166700000000001</v>
      </c>
      <c r="S38" s="26">
        <v>2.7591000000000001</v>
      </c>
      <c r="T38" s="26">
        <v>2.7261000000000002</v>
      </c>
      <c r="U38" s="11"/>
      <c r="V38" s="13"/>
      <c r="W38" s="12"/>
    </row>
    <row r="39" spans="2:23" customFormat="1" ht="19.5" x14ac:dyDescent="0.25">
      <c r="B39" s="24" t="s">
        <v>53</v>
      </c>
      <c r="C39" s="25" t="s">
        <v>54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11"/>
      <c r="V39" s="13"/>
      <c r="W39" s="12"/>
    </row>
    <row r="40" spans="2:23" customFormat="1" ht="19.5" x14ac:dyDescent="0.25">
      <c r="B40" s="24" t="s">
        <v>55</v>
      </c>
      <c r="C40" s="25" t="s">
        <v>56</v>
      </c>
      <c r="D40" s="26">
        <f t="shared" ref="D40" si="10">+SUM(D41:D42)</f>
        <v>0.6</v>
      </c>
      <c r="E40" s="26">
        <f t="shared" ref="E40:H40" si="11">+SUM(E41:E42)</f>
        <v>0.6</v>
      </c>
      <c r="F40" s="26">
        <f t="shared" si="11"/>
        <v>1</v>
      </c>
      <c r="G40" s="26">
        <f t="shared" si="11"/>
        <v>5.6999999999999993</v>
      </c>
      <c r="H40" s="26">
        <f t="shared" si="11"/>
        <v>1.2</v>
      </c>
      <c r="I40" s="26">
        <v>3.3</v>
      </c>
      <c r="J40" s="26">
        <v>3.3</v>
      </c>
      <c r="K40" s="26">
        <v>2.7</v>
      </c>
      <c r="L40" s="26">
        <v>3.0999999999999996</v>
      </c>
      <c r="M40" s="26">
        <v>3.5999999999999996</v>
      </c>
      <c r="N40" s="26">
        <v>3.5999999999999996</v>
      </c>
      <c r="O40" s="26">
        <v>3.5999999999999996</v>
      </c>
      <c r="P40" s="26">
        <v>3.5889600000000002</v>
      </c>
      <c r="Q40" s="26">
        <v>4.00265</v>
      </c>
      <c r="R40" s="26">
        <v>4.0026600000000006</v>
      </c>
      <c r="S40" s="26">
        <v>4.0026700000000002</v>
      </c>
      <c r="T40" s="26">
        <v>4.0026799999999998</v>
      </c>
      <c r="U40" s="11"/>
      <c r="V40" s="13"/>
      <c r="W40" s="12"/>
    </row>
    <row r="41" spans="2:23" customFormat="1" ht="19.5" x14ac:dyDescent="0.25">
      <c r="B41" s="24" t="s">
        <v>57</v>
      </c>
      <c r="C41" s="27" t="s">
        <v>58</v>
      </c>
      <c r="D41" s="26">
        <v>0.6</v>
      </c>
      <c r="E41" s="26">
        <v>0.6</v>
      </c>
      <c r="F41" s="26">
        <v>0.9</v>
      </c>
      <c r="G41" s="26">
        <v>1.1000000000000001</v>
      </c>
      <c r="H41" s="26">
        <v>1.2</v>
      </c>
      <c r="I41" s="26">
        <v>1.3</v>
      </c>
      <c r="J41" s="26">
        <v>1.3</v>
      </c>
      <c r="K41" s="26">
        <v>1.5</v>
      </c>
      <c r="L41" s="26">
        <v>1.9</v>
      </c>
      <c r="M41" s="26">
        <v>2.4</v>
      </c>
      <c r="N41" s="26">
        <v>2.4</v>
      </c>
      <c r="O41" s="26">
        <v>2.4</v>
      </c>
      <c r="P41" s="26">
        <v>2.3879199999999998</v>
      </c>
      <c r="Q41" s="26">
        <v>2.8016100000000002</v>
      </c>
      <c r="R41" s="26">
        <v>2.8016200000000002</v>
      </c>
      <c r="S41" s="26">
        <v>2.8016299999999998</v>
      </c>
      <c r="T41" s="26">
        <v>2.8016399999999999</v>
      </c>
      <c r="U41" s="11"/>
      <c r="V41" s="13"/>
      <c r="W41" s="12"/>
    </row>
    <row r="42" spans="2:23" customFormat="1" ht="19.5" x14ac:dyDescent="0.25">
      <c r="B42" s="24" t="s">
        <v>59</v>
      </c>
      <c r="C42" s="27" t="s">
        <v>60</v>
      </c>
      <c r="D42" s="26">
        <v>0</v>
      </c>
      <c r="E42" s="26">
        <v>0</v>
      </c>
      <c r="F42" s="26">
        <v>0.1</v>
      </c>
      <c r="G42" s="26">
        <v>4.5999999999999996</v>
      </c>
      <c r="H42" s="26">
        <v>0</v>
      </c>
      <c r="I42" s="26">
        <v>2</v>
      </c>
      <c r="J42" s="26">
        <v>2</v>
      </c>
      <c r="K42" s="26">
        <v>1.2</v>
      </c>
      <c r="L42" s="26">
        <v>1.2</v>
      </c>
      <c r="M42" s="26">
        <v>1.2</v>
      </c>
      <c r="N42" s="26">
        <v>1.2</v>
      </c>
      <c r="O42" s="26">
        <v>1.2</v>
      </c>
      <c r="P42" s="26">
        <v>1.2010400000000001</v>
      </c>
      <c r="Q42" s="26">
        <v>1.2010400000000001</v>
      </c>
      <c r="R42" s="26">
        <v>1.2010400000000001</v>
      </c>
      <c r="S42" s="26">
        <v>1.2010400000000001</v>
      </c>
      <c r="T42" s="26">
        <v>1.2010400000000001</v>
      </c>
      <c r="U42" s="11"/>
      <c r="V42" s="13"/>
      <c r="W42" s="12"/>
    </row>
    <row r="43" spans="2:23" customFormat="1" ht="16.5" x14ac:dyDescent="0.25">
      <c r="B43" s="28" t="s">
        <v>61</v>
      </c>
      <c r="C43" s="29" t="s">
        <v>62</v>
      </c>
      <c r="D43" s="30" t="s">
        <v>26</v>
      </c>
      <c r="E43" s="30" t="s">
        <v>26</v>
      </c>
      <c r="F43" s="30" t="s">
        <v>26</v>
      </c>
      <c r="G43" s="30" t="s">
        <v>26</v>
      </c>
      <c r="H43" s="30" t="s">
        <v>26</v>
      </c>
      <c r="I43" s="30" t="s">
        <v>26</v>
      </c>
      <c r="J43" s="30" t="s">
        <v>26</v>
      </c>
      <c r="K43" s="30" t="s">
        <v>26</v>
      </c>
      <c r="L43" s="30" t="s">
        <v>26</v>
      </c>
      <c r="M43" s="30" t="s">
        <v>26</v>
      </c>
      <c r="N43" s="30" t="s">
        <v>26</v>
      </c>
      <c r="O43" s="30" t="s">
        <v>26</v>
      </c>
      <c r="P43" s="30" t="s">
        <v>26</v>
      </c>
      <c r="Q43" s="30" t="s">
        <v>26</v>
      </c>
      <c r="R43" s="30" t="s">
        <v>26</v>
      </c>
      <c r="S43" s="30" t="s">
        <v>26</v>
      </c>
      <c r="T43" s="30" t="s">
        <v>26</v>
      </c>
      <c r="U43" s="11"/>
      <c r="V43" s="13"/>
      <c r="W43" s="12"/>
    </row>
    <row r="44" spans="2:23" customFormat="1" ht="16.5" x14ac:dyDescent="0.25">
      <c r="B44" s="28" t="s">
        <v>63</v>
      </c>
      <c r="C44" s="31" t="s">
        <v>64</v>
      </c>
      <c r="D44" s="30" t="s">
        <v>26</v>
      </c>
      <c r="E44" s="30" t="s">
        <v>26</v>
      </c>
      <c r="F44" s="30" t="s">
        <v>26</v>
      </c>
      <c r="G44" s="30" t="s">
        <v>26</v>
      </c>
      <c r="H44" s="30" t="s">
        <v>26</v>
      </c>
      <c r="I44" s="30" t="s">
        <v>26</v>
      </c>
      <c r="J44" s="30" t="s">
        <v>26</v>
      </c>
      <c r="K44" s="30" t="s">
        <v>26</v>
      </c>
      <c r="L44" s="30" t="s">
        <v>26</v>
      </c>
      <c r="M44" s="30" t="s">
        <v>26</v>
      </c>
      <c r="N44" s="30" t="s">
        <v>26</v>
      </c>
      <c r="O44" s="30" t="s">
        <v>26</v>
      </c>
      <c r="P44" s="30" t="s">
        <v>26</v>
      </c>
      <c r="Q44" s="30" t="s">
        <v>26</v>
      </c>
      <c r="R44" s="30" t="s">
        <v>26</v>
      </c>
      <c r="S44" s="30" t="s">
        <v>26</v>
      </c>
      <c r="T44" s="30" t="s">
        <v>26</v>
      </c>
      <c r="U44" s="11"/>
      <c r="V44" s="13"/>
      <c r="W44" s="12"/>
    </row>
    <row r="45" spans="2:23" customFormat="1" ht="16.5" x14ac:dyDescent="0.25">
      <c r="B45" s="28" t="s">
        <v>65</v>
      </c>
      <c r="C45" s="31" t="s">
        <v>66</v>
      </c>
      <c r="D45" s="30" t="s">
        <v>26</v>
      </c>
      <c r="E45" s="30" t="s">
        <v>26</v>
      </c>
      <c r="F45" s="30" t="s">
        <v>26</v>
      </c>
      <c r="G45" s="30" t="s">
        <v>26</v>
      </c>
      <c r="H45" s="30" t="s">
        <v>26</v>
      </c>
      <c r="I45" s="30" t="s">
        <v>26</v>
      </c>
      <c r="J45" s="30" t="s">
        <v>26</v>
      </c>
      <c r="K45" s="30" t="s">
        <v>26</v>
      </c>
      <c r="L45" s="30" t="s">
        <v>26</v>
      </c>
      <c r="M45" s="30" t="s">
        <v>26</v>
      </c>
      <c r="N45" s="30" t="s">
        <v>26</v>
      </c>
      <c r="O45" s="30" t="s">
        <v>26</v>
      </c>
      <c r="P45" s="30" t="s">
        <v>26</v>
      </c>
      <c r="Q45" s="30" t="s">
        <v>26</v>
      </c>
      <c r="R45" s="30" t="s">
        <v>26</v>
      </c>
      <c r="S45" s="30" t="s">
        <v>26</v>
      </c>
      <c r="T45" s="30" t="s">
        <v>26</v>
      </c>
      <c r="U45" s="11"/>
      <c r="V45" s="13"/>
      <c r="W45" s="12"/>
    </row>
    <row r="46" spans="2:23" customFormat="1" ht="16.5" x14ac:dyDescent="0.25">
      <c r="B46" s="28" t="s">
        <v>67</v>
      </c>
      <c r="C46" s="29" t="s">
        <v>68</v>
      </c>
      <c r="D46" s="30" t="s">
        <v>26</v>
      </c>
      <c r="E46" s="30" t="s">
        <v>26</v>
      </c>
      <c r="F46" s="30" t="s">
        <v>26</v>
      </c>
      <c r="G46" s="30" t="s">
        <v>26</v>
      </c>
      <c r="H46" s="30" t="s">
        <v>26</v>
      </c>
      <c r="I46" s="30" t="s">
        <v>26</v>
      </c>
      <c r="J46" s="30" t="s">
        <v>26</v>
      </c>
      <c r="K46" s="30" t="s">
        <v>26</v>
      </c>
      <c r="L46" s="30" t="s">
        <v>26</v>
      </c>
      <c r="M46" s="30" t="s">
        <v>26</v>
      </c>
      <c r="N46" s="30" t="s">
        <v>26</v>
      </c>
      <c r="O46" s="30" t="s">
        <v>26</v>
      </c>
      <c r="P46" s="30" t="s">
        <v>26</v>
      </c>
      <c r="Q46" s="30" t="s">
        <v>26</v>
      </c>
      <c r="R46" s="30" t="s">
        <v>26</v>
      </c>
      <c r="S46" s="30" t="s">
        <v>26</v>
      </c>
      <c r="T46" s="30" t="s">
        <v>26</v>
      </c>
      <c r="U46" s="11"/>
      <c r="V46" s="13"/>
      <c r="W46" s="12"/>
    </row>
    <row r="47" spans="2:23" customFormat="1" ht="16.5" x14ac:dyDescent="0.25">
      <c r="B47" s="28" t="s">
        <v>69</v>
      </c>
      <c r="C47" s="31" t="s">
        <v>70</v>
      </c>
      <c r="D47" s="30" t="s">
        <v>26</v>
      </c>
      <c r="E47" s="30" t="s">
        <v>26</v>
      </c>
      <c r="F47" s="30" t="s">
        <v>26</v>
      </c>
      <c r="G47" s="30" t="s">
        <v>26</v>
      </c>
      <c r="H47" s="30" t="s">
        <v>26</v>
      </c>
      <c r="I47" s="30" t="s">
        <v>26</v>
      </c>
      <c r="J47" s="30" t="s">
        <v>26</v>
      </c>
      <c r="K47" s="30" t="s">
        <v>26</v>
      </c>
      <c r="L47" s="30" t="s">
        <v>26</v>
      </c>
      <c r="M47" s="30" t="s">
        <v>26</v>
      </c>
      <c r="N47" s="30" t="s">
        <v>26</v>
      </c>
      <c r="O47" s="30" t="s">
        <v>26</v>
      </c>
      <c r="P47" s="30" t="s">
        <v>26</v>
      </c>
      <c r="Q47" s="30" t="s">
        <v>26</v>
      </c>
      <c r="R47" s="30" t="s">
        <v>26</v>
      </c>
      <c r="S47" s="30" t="s">
        <v>26</v>
      </c>
      <c r="T47" s="30" t="s">
        <v>26</v>
      </c>
      <c r="U47" s="11"/>
      <c r="V47" s="13"/>
      <c r="W47" s="12"/>
    </row>
    <row r="48" spans="2:23" customFormat="1" ht="19.5" x14ac:dyDescent="0.25">
      <c r="B48" s="21" t="s">
        <v>71</v>
      </c>
      <c r="C48" s="22" t="s">
        <v>72</v>
      </c>
      <c r="D48" s="23">
        <f t="shared" ref="D48:H48" si="12">+D55+D61+D49+D58</f>
        <v>288.20000000000005</v>
      </c>
      <c r="E48" s="23">
        <f t="shared" si="12"/>
        <v>317.40000000000003</v>
      </c>
      <c r="F48" s="23">
        <f t="shared" si="12"/>
        <v>379.8</v>
      </c>
      <c r="G48" s="23">
        <f t="shared" si="12"/>
        <v>317.69999999999993</v>
      </c>
      <c r="H48" s="23">
        <f t="shared" si="12"/>
        <v>309.89999999999998</v>
      </c>
      <c r="I48" s="23">
        <v>323.2</v>
      </c>
      <c r="J48" s="23">
        <v>368</v>
      </c>
      <c r="K48" s="23">
        <v>350</v>
      </c>
      <c r="L48" s="23">
        <v>382.3</v>
      </c>
      <c r="M48" s="23">
        <v>379.7</v>
      </c>
      <c r="N48" s="23">
        <v>340</v>
      </c>
      <c r="O48" s="23">
        <v>359.29999999999995</v>
      </c>
      <c r="P48" s="23">
        <v>359.99475000000007</v>
      </c>
      <c r="Q48" s="23">
        <v>418.43099000000007</v>
      </c>
      <c r="R48" s="23">
        <v>510.60690999999997</v>
      </c>
      <c r="S48" s="23">
        <v>649.57644999999991</v>
      </c>
      <c r="T48" s="23">
        <v>744.66485</v>
      </c>
      <c r="U48" s="11"/>
      <c r="V48" s="13"/>
      <c r="W48" s="12"/>
    </row>
    <row r="49" spans="2:23" customFormat="1" ht="19.5" x14ac:dyDescent="0.25">
      <c r="B49" s="24" t="s">
        <v>73</v>
      </c>
      <c r="C49" s="25" t="s">
        <v>48</v>
      </c>
      <c r="D49" s="26">
        <f t="shared" ref="D49" si="13">+SUM(D50:D51)</f>
        <v>0</v>
      </c>
      <c r="E49" s="26">
        <f t="shared" ref="E49:H49" si="14">+SUM(E50:E51)</f>
        <v>0</v>
      </c>
      <c r="F49" s="26">
        <f t="shared" si="14"/>
        <v>0</v>
      </c>
      <c r="G49" s="26">
        <f t="shared" si="14"/>
        <v>0</v>
      </c>
      <c r="H49" s="26">
        <f t="shared" si="14"/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9.9061000000000003</v>
      </c>
      <c r="Q49" s="26">
        <v>4.9309000000000003</v>
      </c>
      <c r="R49" s="26">
        <v>17.930099999999999</v>
      </c>
      <c r="S49" s="26">
        <v>35.631610000000002</v>
      </c>
      <c r="T49" s="26">
        <v>35.631610000000002</v>
      </c>
      <c r="U49" s="11"/>
      <c r="V49" s="13"/>
      <c r="W49" s="12"/>
    </row>
    <row r="50" spans="2:23" customFormat="1" ht="19.5" x14ac:dyDescent="0.25">
      <c r="B50" s="24" t="s">
        <v>74</v>
      </c>
      <c r="C50" s="27" t="s">
        <v>75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9.9061000000000003</v>
      </c>
      <c r="Q50" s="26">
        <v>4.9309000000000003</v>
      </c>
      <c r="R50" s="26">
        <v>17.930099999999999</v>
      </c>
      <c r="S50" s="26">
        <v>35.631610000000002</v>
      </c>
      <c r="T50" s="26">
        <v>35.631610000000002</v>
      </c>
      <c r="U50" s="11"/>
      <c r="V50" s="13"/>
      <c r="W50" s="12"/>
    </row>
    <row r="51" spans="2:23" customFormat="1" ht="19.5" x14ac:dyDescent="0.25">
      <c r="B51" s="24" t="s">
        <v>76</v>
      </c>
      <c r="C51" s="27" t="s">
        <v>77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11"/>
      <c r="V51" s="13"/>
      <c r="W51" s="12"/>
    </row>
    <row r="52" spans="2:23" customFormat="1" ht="19.5" x14ac:dyDescent="0.25">
      <c r="B52" s="24" t="s">
        <v>78</v>
      </c>
      <c r="C52" s="25" t="s">
        <v>50</v>
      </c>
      <c r="D52" s="26" t="s">
        <v>26</v>
      </c>
      <c r="E52" s="26" t="s">
        <v>26</v>
      </c>
      <c r="F52" s="26" t="s">
        <v>26</v>
      </c>
      <c r="G52" s="26" t="s">
        <v>26</v>
      </c>
      <c r="H52" s="26" t="s">
        <v>26</v>
      </c>
      <c r="I52" s="26" t="s">
        <v>26</v>
      </c>
      <c r="J52" s="26" t="s">
        <v>26</v>
      </c>
      <c r="K52" s="26" t="s">
        <v>26</v>
      </c>
      <c r="L52" s="26" t="s">
        <v>26</v>
      </c>
      <c r="M52" s="26" t="s">
        <v>26</v>
      </c>
      <c r="N52" s="26" t="s">
        <v>26</v>
      </c>
      <c r="O52" s="26" t="s">
        <v>26</v>
      </c>
      <c r="P52" s="26" t="s">
        <v>26</v>
      </c>
      <c r="Q52" s="26" t="s">
        <v>26</v>
      </c>
      <c r="R52" s="26" t="s">
        <v>26</v>
      </c>
      <c r="S52" s="26" t="s">
        <v>26</v>
      </c>
      <c r="T52" s="26" t="s">
        <v>26</v>
      </c>
      <c r="U52" s="11"/>
      <c r="V52" s="13"/>
      <c r="W52" s="12"/>
    </row>
    <row r="53" spans="2:23" customFormat="1" ht="19.5" x14ac:dyDescent="0.25">
      <c r="B53" s="24" t="s">
        <v>79</v>
      </c>
      <c r="C53" s="27" t="s">
        <v>75</v>
      </c>
      <c r="D53" s="26" t="s">
        <v>26</v>
      </c>
      <c r="E53" s="26" t="s">
        <v>26</v>
      </c>
      <c r="F53" s="26" t="s">
        <v>26</v>
      </c>
      <c r="G53" s="26" t="s">
        <v>26</v>
      </c>
      <c r="H53" s="26" t="s">
        <v>26</v>
      </c>
      <c r="I53" s="26" t="s">
        <v>26</v>
      </c>
      <c r="J53" s="26" t="s">
        <v>26</v>
      </c>
      <c r="K53" s="26" t="s">
        <v>26</v>
      </c>
      <c r="L53" s="26" t="s">
        <v>26</v>
      </c>
      <c r="M53" s="26" t="s">
        <v>26</v>
      </c>
      <c r="N53" s="26" t="s">
        <v>26</v>
      </c>
      <c r="O53" s="26" t="s">
        <v>26</v>
      </c>
      <c r="P53" s="26" t="s">
        <v>26</v>
      </c>
      <c r="Q53" s="26" t="s">
        <v>26</v>
      </c>
      <c r="R53" s="26" t="s">
        <v>26</v>
      </c>
      <c r="S53" s="26" t="s">
        <v>26</v>
      </c>
      <c r="T53" s="26" t="s">
        <v>26</v>
      </c>
      <c r="U53" s="11"/>
      <c r="V53" s="13"/>
      <c r="W53" s="12"/>
    </row>
    <row r="54" spans="2:23" customFormat="1" ht="19.5" x14ac:dyDescent="0.25">
      <c r="B54" s="24" t="s">
        <v>80</v>
      </c>
      <c r="C54" s="27" t="s">
        <v>77</v>
      </c>
      <c r="D54" s="26" t="s">
        <v>26</v>
      </c>
      <c r="E54" s="26" t="s">
        <v>26</v>
      </c>
      <c r="F54" s="26" t="s">
        <v>26</v>
      </c>
      <c r="G54" s="26" t="s">
        <v>26</v>
      </c>
      <c r="H54" s="26" t="s">
        <v>26</v>
      </c>
      <c r="I54" s="26" t="s">
        <v>26</v>
      </c>
      <c r="J54" s="26" t="s">
        <v>26</v>
      </c>
      <c r="K54" s="26" t="s">
        <v>26</v>
      </c>
      <c r="L54" s="26" t="s">
        <v>26</v>
      </c>
      <c r="M54" s="26" t="s">
        <v>26</v>
      </c>
      <c r="N54" s="26" t="s">
        <v>26</v>
      </c>
      <c r="O54" s="26" t="s">
        <v>26</v>
      </c>
      <c r="P54" s="26" t="s">
        <v>26</v>
      </c>
      <c r="Q54" s="26" t="s">
        <v>26</v>
      </c>
      <c r="R54" s="26" t="s">
        <v>26</v>
      </c>
      <c r="S54" s="26" t="s">
        <v>26</v>
      </c>
      <c r="T54" s="26" t="s">
        <v>26</v>
      </c>
      <c r="U54" s="11"/>
      <c r="V54" s="13"/>
      <c r="W54" s="12"/>
    </row>
    <row r="55" spans="2:23" customFormat="1" ht="19.5" x14ac:dyDescent="0.25">
      <c r="B55" s="24" t="s">
        <v>81</v>
      </c>
      <c r="C55" s="25" t="s">
        <v>52</v>
      </c>
      <c r="D55" s="26">
        <f t="shared" ref="D55:H55" si="15">+SUM(D56:D57)</f>
        <v>55.6</v>
      </c>
      <c r="E55" s="26">
        <f t="shared" si="15"/>
        <v>61.6</v>
      </c>
      <c r="F55" s="26">
        <f t="shared" si="15"/>
        <v>67.7</v>
      </c>
      <c r="G55" s="26">
        <f t="shared" si="15"/>
        <v>71.8</v>
      </c>
      <c r="H55" s="26">
        <f t="shared" si="15"/>
        <v>68.7</v>
      </c>
      <c r="I55" s="26">
        <v>88.2</v>
      </c>
      <c r="J55" s="26">
        <v>127.4</v>
      </c>
      <c r="K55" s="26">
        <v>111.9</v>
      </c>
      <c r="L55" s="26">
        <v>131.9</v>
      </c>
      <c r="M55" s="26">
        <v>120.3</v>
      </c>
      <c r="N55" s="26">
        <v>75.7</v>
      </c>
      <c r="O55" s="26">
        <v>92.8</v>
      </c>
      <c r="P55" s="26">
        <v>83.177130000000005</v>
      </c>
      <c r="Q55" s="26">
        <v>142.01858999999999</v>
      </c>
      <c r="R55" s="26">
        <v>215.88146</v>
      </c>
      <c r="S55" s="26">
        <v>332.24430999999998</v>
      </c>
      <c r="T55" s="26">
        <v>427.52839999999998</v>
      </c>
      <c r="U55" s="11"/>
      <c r="V55" s="13"/>
      <c r="W55" s="12"/>
    </row>
    <row r="56" spans="2:23" customFormat="1" ht="19.5" x14ac:dyDescent="0.25">
      <c r="B56" s="24" t="s">
        <v>82</v>
      </c>
      <c r="C56" s="27" t="s">
        <v>75</v>
      </c>
      <c r="D56" s="26">
        <v>13.1</v>
      </c>
      <c r="E56" s="26">
        <v>12</v>
      </c>
      <c r="F56" s="26">
        <v>12.5</v>
      </c>
      <c r="G56" s="26">
        <v>12.8</v>
      </c>
      <c r="H56" s="26">
        <v>12.7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11"/>
      <c r="V56" s="13"/>
      <c r="W56" s="12"/>
    </row>
    <row r="57" spans="2:23" customFormat="1" ht="19.5" x14ac:dyDescent="0.25">
      <c r="B57" s="24" t="s">
        <v>83</v>
      </c>
      <c r="C57" s="27" t="s">
        <v>77</v>
      </c>
      <c r="D57" s="26">
        <v>42.5</v>
      </c>
      <c r="E57" s="26">
        <v>49.6</v>
      </c>
      <c r="F57" s="26">
        <v>55.2</v>
      </c>
      <c r="G57" s="26">
        <v>59</v>
      </c>
      <c r="H57" s="26">
        <v>56</v>
      </c>
      <c r="I57" s="26">
        <v>88.2</v>
      </c>
      <c r="J57" s="26">
        <v>127.4</v>
      </c>
      <c r="K57" s="26">
        <v>111.9</v>
      </c>
      <c r="L57" s="26">
        <v>131.9</v>
      </c>
      <c r="M57" s="26">
        <v>120.3</v>
      </c>
      <c r="N57" s="26">
        <v>75.7</v>
      </c>
      <c r="O57" s="26">
        <v>92.8</v>
      </c>
      <c r="P57" s="26">
        <v>83.177130000000005</v>
      </c>
      <c r="Q57" s="26">
        <v>142.01858999999999</v>
      </c>
      <c r="R57" s="26">
        <v>215.88146</v>
      </c>
      <c r="S57" s="26">
        <v>332.24430999999998</v>
      </c>
      <c r="T57" s="26">
        <v>427.52839999999998</v>
      </c>
      <c r="U57" s="11"/>
      <c r="V57" s="13"/>
      <c r="W57" s="12"/>
    </row>
    <row r="58" spans="2:23" customFormat="1" ht="19.5" x14ac:dyDescent="0.25">
      <c r="B58" s="24" t="s">
        <v>84</v>
      </c>
      <c r="C58" s="25" t="s">
        <v>54</v>
      </c>
      <c r="D58" s="26">
        <f t="shared" ref="D58" si="16">+SUM(D59:D60)</f>
        <v>13.299999999999999</v>
      </c>
      <c r="E58" s="26">
        <f t="shared" ref="E58:H58" si="17">+SUM(E59:E60)</f>
        <v>15.299999999999999</v>
      </c>
      <c r="F58" s="26">
        <f t="shared" si="17"/>
        <v>20.2</v>
      </c>
      <c r="G58" s="26">
        <f t="shared" si="17"/>
        <v>35.4</v>
      </c>
      <c r="H58" s="26">
        <f t="shared" si="17"/>
        <v>32.4</v>
      </c>
      <c r="I58" s="26">
        <v>28.7</v>
      </c>
      <c r="J58" s="26">
        <v>22.4</v>
      </c>
      <c r="K58" s="26">
        <v>21.9</v>
      </c>
      <c r="L58" s="26">
        <v>21.9</v>
      </c>
      <c r="M58" s="26">
        <v>21.4</v>
      </c>
      <c r="N58" s="26">
        <v>21.4</v>
      </c>
      <c r="O58" s="26">
        <v>21.4</v>
      </c>
      <c r="P58" s="26">
        <v>21.404640000000001</v>
      </c>
      <c r="Q58" s="26">
        <v>21.404640000000001</v>
      </c>
      <c r="R58" s="26">
        <v>21.404640000000001</v>
      </c>
      <c r="S58" s="26">
        <v>21.404640000000001</v>
      </c>
      <c r="T58" s="26">
        <v>21.404640000000001</v>
      </c>
      <c r="U58" s="11"/>
      <c r="V58" s="13"/>
      <c r="W58" s="12"/>
    </row>
    <row r="59" spans="2:23" customFormat="1" ht="19.5" x14ac:dyDescent="0.25">
      <c r="B59" s="24" t="s">
        <v>85</v>
      </c>
      <c r="C59" s="27" t="s">
        <v>75</v>
      </c>
      <c r="D59" s="26">
        <v>0.1</v>
      </c>
      <c r="E59" s="26">
        <v>0.1</v>
      </c>
      <c r="F59" s="26">
        <v>0.2</v>
      </c>
      <c r="G59" s="26">
        <v>0.5</v>
      </c>
      <c r="H59" s="26">
        <v>1</v>
      </c>
      <c r="I59" s="26">
        <v>1</v>
      </c>
      <c r="J59" s="26">
        <v>1</v>
      </c>
      <c r="K59" s="26">
        <v>0.5</v>
      </c>
      <c r="L59" s="26">
        <v>0.5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11"/>
      <c r="V59" s="13"/>
      <c r="W59" s="12"/>
    </row>
    <row r="60" spans="2:23" customFormat="1" ht="19.5" x14ac:dyDescent="0.25">
      <c r="B60" s="24" t="s">
        <v>86</v>
      </c>
      <c r="C60" s="27" t="s">
        <v>77</v>
      </c>
      <c r="D60" s="26">
        <v>13.2</v>
      </c>
      <c r="E60" s="26">
        <v>15.2</v>
      </c>
      <c r="F60" s="26">
        <v>20</v>
      </c>
      <c r="G60" s="26">
        <v>34.9</v>
      </c>
      <c r="H60" s="26">
        <v>31.4</v>
      </c>
      <c r="I60" s="26">
        <v>27.7</v>
      </c>
      <c r="J60" s="26">
        <v>21.4</v>
      </c>
      <c r="K60" s="26">
        <v>21.4</v>
      </c>
      <c r="L60" s="26">
        <v>21.4</v>
      </c>
      <c r="M60" s="26">
        <v>21.4</v>
      </c>
      <c r="N60" s="26">
        <v>21.4</v>
      </c>
      <c r="O60" s="26">
        <v>21.4</v>
      </c>
      <c r="P60" s="26">
        <v>21.404640000000001</v>
      </c>
      <c r="Q60" s="26">
        <v>21.404640000000001</v>
      </c>
      <c r="R60" s="26">
        <v>21.404640000000001</v>
      </c>
      <c r="S60" s="26">
        <v>21.404640000000001</v>
      </c>
      <c r="T60" s="26">
        <v>21.404640000000001</v>
      </c>
      <c r="U60" s="11"/>
      <c r="V60" s="13"/>
      <c r="W60" s="12"/>
    </row>
    <row r="61" spans="2:23" customFormat="1" ht="19.5" x14ac:dyDescent="0.25">
      <c r="B61" s="24" t="s">
        <v>87</v>
      </c>
      <c r="C61" s="25" t="s">
        <v>56</v>
      </c>
      <c r="D61" s="26">
        <f t="shared" ref="D61:H61" si="18">+D62+D63</f>
        <v>219.30000000000004</v>
      </c>
      <c r="E61" s="26">
        <f t="shared" si="18"/>
        <v>240.5</v>
      </c>
      <c r="F61" s="26">
        <f t="shared" si="18"/>
        <v>291.90000000000003</v>
      </c>
      <c r="G61" s="26">
        <f t="shared" si="18"/>
        <v>210.49999999999997</v>
      </c>
      <c r="H61" s="26">
        <f t="shared" si="18"/>
        <v>208.8</v>
      </c>
      <c r="I61" s="26">
        <v>206.3</v>
      </c>
      <c r="J61" s="26">
        <v>218.2</v>
      </c>
      <c r="K61" s="26">
        <v>216.2</v>
      </c>
      <c r="L61" s="26">
        <v>228.50000000000003</v>
      </c>
      <c r="M61" s="26">
        <v>238</v>
      </c>
      <c r="N61" s="26">
        <v>242.9</v>
      </c>
      <c r="O61" s="26">
        <v>245.1</v>
      </c>
      <c r="P61" s="26">
        <v>245.50688000000002</v>
      </c>
      <c r="Q61" s="26">
        <v>250.07686000000001</v>
      </c>
      <c r="R61" s="26">
        <v>255.39071000000001</v>
      </c>
      <c r="S61" s="26">
        <v>260.29588999999999</v>
      </c>
      <c r="T61" s="26">
        <v>260.10019999999997</v>
      </c>
      <c r="U61" s="11"/>
      <c r="V61" s="13"/>
      <c r="W61" s="12"/>
    </row>
    <row r="62" spans="2:23" customFormat="1" ht="19.5" x14ac:dyDescent="0.25">
      <c r="B62" s="24" t="s">
        <v>88</v>
      </c>
      <c r="C62" s="27" t="s">
        <v>75</v>
      </c>
      <c r="D62" s="26">
        <f t="shared" ref="D62:H63" si="19">+D65+D68</f>
        <v>1.3</v>
      </c>
      <c r="E62" s="26">
        <f t="shared" si="19"/>
        <v>1.9</v>
      </c>
      <c r="F62" s="26">
        <f t="shared" si="19"/>
        <v>2.9</v>
      </c>
      <c r="G62" s="26">
        <f t="shared" si="19"/>
        <v>4.7</v>
      </c>
      <c r="H62" s="26">
        <f t="shared" si="19"/>
        <v>7.9</v>
      </c>
      <c r="I62" s="26">
        <v>7.4</v>
      </c>
      <c r="J62" s="26">
        <v>7.6</v>
      </c>
      <c r="K62" s="26">
        <v>8.9</v>
      </c>
      <c r="L62" s="26">
        <v>20.399999999999999</v>
      </c>
      <c r="M62" s="26">
        <v>41.9</v>
      </c>
      <c r="N62" s="26">
        <v>43.4</v>
      </c>
      <c r="O62" s="26">
        <v>45.6</v>
      </c>
      <c r="P62" s="26">
        <v>45.860470000000007</v>
      </c>
      <c r="Q62" s="26">
        <v>50.43045</v>
      </c>
      <c r="R62" s="26">
        <v>55.744300000000003</v>
      </c>
      <c r="S62" s="26">
        <v>55.812049999999999</v>
      </c>
      <c r="T62" s="26">
        <v>55.61636</v>
      </c>
      <c r="U62" s="11"/>
      <c r="V62" s="13"/>
      <c r="W62" s="12"/>
    </row>
    <row r="63" spans="2:23" customFormat="1" ht="19.5" x14ac:dyDescent="0.25">
      <c r="B63" s="24" t="s">
        <v>89</v>
      </c>
      <c r="C63" s="27" t="s">
        <v>77</v>
      </c>
      <c r="D63" s="26">
        <f t="shared" si="19"/>
        <v>218.00000000000003</v>
      </c>
      <c r="E63" s="26">
        <f t="shared" si="19"/>
        <v>238.6</v>
      </c>
      <c r="F63" s="26">
        <f t="shared" si="19"/>
        <v>289.00000000000006</v>
      </c>
      <c r="G63" s="26">
        <f t="shared" si="19"/>
        <v>205.79999999999998</v>
      </c>
      <c r="H63" s="26">
        <f t="shared" si="19"/>
        <v>200.9</v>
      </c>
      <c r="I63" s="26">
        <v>198.9</v>
      </c>
      <c r="J63" s="26">
        <v>210.6</v>
      </c>
      <c r="K63" s="26">
        <v>207.29999999999998</v>
      </c>
      <c r="L63" s="26">
        <v>208.10000000000002</v>
      </c>
      <c r="M63" s="26">
        <v>196.1</v>
      </c>
      <c r="N63" s="26">
        <v>199.5</v>
      </c>
      <c r="O63" s="26">
        <v>199.5</v>
      </c>
      <c r="P63" s="26">
        <v>199.64641</v>
      </c>
      <c r="Q63" s="26">
        <v>199.64641</v>
      </c>
      <c r="R63" s="26">
        <v>199.64641</v>
      </c>
      <c r="S63" s="26">
        <v>204.48383999999999</v>
      </c>
      <c r="T63" s="26">
        <v>204.48383999999999</v>
      </c>
      <c r="U63" s="11"/>
      <c r="V63" s="13"/>
      <c r="W63" s="12"/>
    </row>
    <row r="64" spans="2:23" customFormat="1" ht="19.5" x14ac:dyDescent="0.25">
      <c r="B64" s="24" t="s">
        <v>90</v>
      </c>
      <c r="C64" s="33" t="s">
        <v>58</v>
      </c>
      <c r="D64" s="26">
        <f t="shared" ref="D64" si="20">+SUM(D65:D66)</f>
        <v>6.8</v>
      </c>
      <c r="E64" s="26">
        <f t="shared" ref="E64:H64" si="21">+SUM(E65:E66)</f>
        <v>15.6</v>
      </c>
      <c r="F64" s="26">
        <f t="shared" si="21"/>
        <v>15.6</v>
      </c>
      <c r="G64" s="26">
        <f t="shared" si="21"/>
        <v>12.899999999999999</v>
      </c>
      <c r="H64" s="26">
        <f t="shared" si="21"/>
        <v>7.8000000000000007</v>
      </c>
      <c r="I64" s="26">
        <v>2</v>
      </c>
      <c r="J64" s="26">
        <v>1.2</v>
      </c>
      <c r="K64" s="26">
        <v>2</v>
      </c>
      <c r="L64" s="26">
        <v>3.1999999999999997</v>
      </c>
      <c r="M64" s="26">
        <v>3.2</v>
      </c>
      <c r="N64" s="26">
        <v>2.9</v>
      </c>
      <c r="O64" s="26">
        <v>5.0999999999999996</v>
      </c>
      <c r="P64" s="26">
        <v>5.3423600000000002</v>
      </c>
      <c r="Q64" s="26">
        <v>5.3256699999999997</v>
      </c>
      <c r="R64" s="26">
        <v>5.4295200000000001</v>
      </c>
      <c r="S64" s="26">
        <v>5.4295200000000001</v>
      </c>
      <c r="T64" s="26">
        <v>5.5657399999999999</v>
      </c>
      <c r="U64" s="11"/>
      <c r="V64" s="13"/>
      <c r="W64" s="12"/>
    </row>
    <row r="65" spans="2:23" customFormat="1" ht="19.5" x14ac:dyDescent="0.25">
      <c r="B65" s="24" t="s">
        <v>91</v>
      </c>
      <c r="C65" s="34" t="s">
        <v>75</v>
      </c>
      <c r="D65" s="26">
        <v>0</v>
      </c>
      <c r="E65" s="26">
        <v>0</v>
      </c>
      <c r="F65" s="26">
        <v>0</v>
      </c>
      <c r="G65" s="26">
        <v>0.2</v>
      </c>
      <c r="H65" s="26">
        <v>1</v>
      </c>
      <c r="I65" s="26">
        <v>0.9</v>
      </c>
      <c r="J65" s="26">
        <v>0</v>
      </c>
      <c r="K65" s="26">
        <v>1.4</v>
      </c>
      <c r="L65" s="26">
        <v>1.4</v>
      </c>
      <c r="M65" s="26">
        <v>1.4</v>
      </c>
      <c r="N65" s="26">
        <v>1.4</v>
      </c>
      <c r="O65" s="26">
        <v>3.6</v>
      </c>
      <c r="P65" s="26">
        <v>3.86084</v>
      </c>
      <c r="Q65" s="26">
        <v>3.84415</v>
      </c>
      <c r="R65" s="26">
        <v>3.948</v>
      </c>
      <c r="S65" s="26">
        <v>3.948</v>
      </c>
      <c r="T65" s="26">
        <v>4.0842200000000002</v>
      </c>
      <c r="U65" s="11"/>
      <c r="V65" s="13"/>
      <c r="W65" s="12"/>
    </row>
    <row r="66" spans="2:23" customFormat="1" ht="19.5" x14ac:dyDescent="0.25">
      <c r="B66" s="24" t="s">
        <v>92</v>
      </c>
      <c r="C66" s="34" t="s">
        <v>77</v>
      </c>
      <c r="D66" s="26">
        <v>6.8</v>
      </c>
      <c r="E66" s="26">
        <v>15.6</v>
      </c>
      <c r="F66" s="26">
        <v>15.6</v>
      </c>
      <c r="G66" s="26">
        <v>12.7</v>
      </c>
      <c r="H66" s="26">
        <v>6.8000000000000007</v>
      </c>
      <c r="I66" s="26">
        <v>1.1000000000000001</v>
      </c>
      <c r="J66" s="26">
        <v>1.2</v>
      </c>
      <c r="K66" s="26">
        <v>0.6</v>
      </c>
      <c r="L66" s="26">
        <v>1.7999999999999998</v>
      </c>
      <c r="M66" s="26">
        <v>1.8</v>
      </c>
      <c r="N66" s="26">
        <v>1.5</v>
      </c>
      <c r="O66" s="26">
        <v>1.5</v>
      </c>
      <c r="P66" s="26">
        <v>1.4815199999999999</v>
      </c>
      <c r="Q66" s="26">
        <v>1.4815199999999999</v>
      </c>
      <c r="R66" s="26">
        <v>1.4815199999999999</v>
      </c>
      <c r="S66" s="26">
        <v>1.4815199999999999</v>
      </c>
      <c r="T66" s="26">
        <v>1.4815199999999999</v>
      </c>
      <c r="U66" s="11"/>
      <c r="V66" s="13"/>
      <c r="W66" s="12"/>
    </row>
    <row r="67" spans="2:23" customFormat="1" ht="19.5" x14ac:dyDescent="0.25">
      <c r="B67" s="24" t="s">
        <v>93</v>
      </c>
      <c r="C67" s="33" t="s">
        <v>60</v>
      </c>
      <c r="D67" s="26">
        <f t="shared" ref="D67:H67" si="22">+D68+D69</f>
        <v>212.50000000000003</v>
      </c>
      <c r="E67" s="26">
        <f t="shared" si="22"/>
        <v>224.9</v>
      </c>
      <c r="F67" s="26">
        <f t="shared" si="22"/>
        <v>276.3</v>
      </c>
      <c r="G67" s="26">
        <f t="shared" si="22"/>
        <v>197.6</v>
      </c>
      <c r="H67" s="26">
        <f t="shared" si="22"/>
        <v>201</v>
      </c>
      <c r="I67" s="26">
        <v>204.3</v>
      </c>
      <c r="J67" s="26">
        <v>217</v>
      </c>
      <c r="K67" s="26">
        <v>214.2</v>
      </c>
      <c r="L67" s="26">
        <v>225.3</v>
      </c>
      <c r="M67" s="26">
        <v>234.79999999999998</v>
      </c>
      <c r="N67" s="26">
        <v>240</v>
      </c>
      <c r="O67" s="26">
        <v>240</v>
      </c>
      <c r="P67" s="26">
        <v>240.16452000000001</v>
      </c>
      <c r="Q67" s="26">
        <v>244.75119000000001</v>
      </c>
      <c r="R67" s="26">
        <v>249.96119000000002</v>
      </c>
      <c r="S67" s="26">
        <v>254.86636999999999</v>
      </c>
      <c r="T67" s="26">
        <v>254.53446</v>
      </c>
      <c r="U67" s="11"/>
      <c r="V67" s="13"/>
      <c r="W67" s="12"/>
    </row>
    <row r="68" spans="2:23" customFormat="1" ht="19.5" x14ac:dyDescent="0.25">
      <c r="B68" s="24" t="s">
        <v>94</v>
      </c>
      <c r="C68" s="34" t="s">
        <v>75</v>
      </c>
      <c r="D68" s="26">
        <v>1.3</v>
      </c>
      <c r="E68" s="26">
        <v>1.9</v>
      </c>
      <c r="F68" s="26">
        <v>2.9</v>
      </c>
      <c r="G68" s="26">
        <v>4.5</v>
      </c>
      <c r="H68" s="26">
        <v>6.9</v>
      </c>
      <c r="I68" s="26">
        <v>6.5</v>
      </c>
      <c r="J68" s="26">
        <v>7.6</v>
      </c>
      <c r="K68" s="26">
        <v>7.5</v>
      </c>
      <c r="L68" s="26">
        <v>19</v>
      </c>
      <c r="M68" s="26">
        <v>40.5</v>
      </c>
      <c r="N68" s="26">
        <v>42</v>
      </c>
      <c r="O68" s="26">
        <v>42</v>
      </c>
      <c r="P68" s="26">
        <v>41.999630000000003</v>
      </c>
      <c r="Q68" s="26">
        <v>46.586300000000001</v>
      </c>
      <c r="R68" s="26">
        <v>51.796300000000002</v>
      </c>
      <c r="S68" s="26">
        <v>51.864049999999999</v>
      </c>
      <c r="T68" s="26">
        <v>51.532139999999998</v>
      </c>
      <c r="U68" s="11"/>
      <c r="V68" s="13"/>
      <c r="W68" s="12"/>
    </row>
    <row r="69" spans="2:23" customFormat="1" ht="19.5" x14ac:dyDescent="0.25">
      <c r="B69" s="24" t="s">
        <v>95</v>
      </c>
      <c r="C69" s="34" t="s">
        <v>77</v>
      </c>
      <c r="D69" s="26">
        <v>211.20000000000002</v>
      </c>
      <c r="E69" s="26">
        <v>223</v>
      </c>
      <c r="F69" s="26">
        <v>273.40000000000003</v>
      </c>
      <c r="G69" s="26">
        <v>193.1</v>
      </c>
      <c r="H69" s="26">
        <v>194.1</v>
      </c>
      <c r="I69" s="26">
        <v>197.8</v>
      </c>
      <c r="J69" s="26">
        <v>209.4</v>
      </c>
      <c r="K69" s="26">
        <v>206.7</v>
      </c>
      <c r="L69" s="26">
        <v>206.3</v>
      </c>
      <c r="M69" s="26">
        <v>194.29999999999998</v>
      </c>
      <c r="N69" s="26">
        <v>198</v>
      </c>
      <c r="O69" s="26">
        <v>198</v>
      </c>
      <c r="P69" s="26">
        <v>198.16489000000001</v>
      </c>
      <c r="Q69" s="26">
        <v>198.16489000000001</v>
      </c>
      <c r="R69" s="26">
        <v>198.16489000000001</v>
      </c>
      <c r="S69" s="26">
        <v>203.00232</v>
      </c>
      <c r="T69" s="26">
        <v>203.00232</v>
      </c>
      <c r="U69" s="11"/>
      <c r="V69" s="13"/>
      <c r="W69" s="12"/>
    </row>
    <row r="70" spans="2:23" customFormat="1" ht="19.5" x14ac:dyDescent="0.25">
      <c r="B70" s="16" t="s">
        <v>96</v>
      </c>
      <c r="C70" s="17" t="s">
        <v>97</v>
      </c>
      <c r="D70" s="20" t="s">
        <v>26</v>
      </c>
      <c r="E70" s="20" t="s">
        <v>26</v>
      </c>
      <c r="F70" s="20" t="s">
        <v>26</v>
      </c>
      <c r="G70" s="20" t="s">
        <v>26</v>
      </c>
      <c r="H70" s="20" t="s">
        <v>26</v>
      </c>
      <c r="I70" s="20" t="s">
        <v>26</v>
      </c>
      <c r="J70" s="20" t="s">
        <v>26</v>
      </c>
      <c r="K70" s="20" t="s">
        <v>26</v>
      </c>
      <c r="L70" s="20" t="s">
        <v>26</v>
      </c>
      <c r="M70" s="20" t="s">
        <v>26</v>
      </c>
      <c r="N70" s="20" t="s">
        <v>26</v>
      </c>
      <c r="O70" s="20" t="s">
        <v>26</v>
      </c>
      <c r="P70" s="20" t="s">
        <v>26</v>
      </c>
      <c r="Q70" s="20" t="s">
        <v>26</v>
      </c>
      <c r="R70" s="20" t="s">
        <v>26</v>
      </c>
      <c r="S70" s="20" t="s">
        <v>26</v>
      </c>
      <c r="T70" s="20" t="s">
        <v>26</v>
      </c>
      <c r="U70" s="11"/>
      <c r="V70" s="13"/>
      <c r="W70" s="12"/>
    </row>
    <row r="71" spans="2:23" customFormat="1" ht="19.5" x14ac:dyDescent="0.25">
      <c r="B71" s="24" t="s">
        <v>98</v>
      </c>
      <c r="C71" s="25" t="s">
        <v>48</v>
      </c>
      <c r="D71" s="26" t="s">
        <v>26</v>
      </c>
      <c r="E71" s="26" t="s">
        <v>26</v>
      </c>
      <c r="F71" s="26" t="s">
        <v>26</v>
      </c>
      <c r="G71" s="26" t="s">
        <v>26</v>
      </c>
      <c r="H71" s="26" t="s">
        <v>26</v>
      </c>
      <c r="I71" s="26" t="s">
        <v>26</v>
      </c>
      <c r="J71" s="26" t="s">
        <v>26</v>
      </c>
      <c r="K71" s="26" t="s">
        <v>26</v>
      </c>
      <c r="L71" s="26" t="s">
        <v>26</v>
      </c>
      <c r="M71" s="26" t="s">
        <v>26</v>
      </c>
      <c r="N71" s="26" t="s">
        <v>26</v>
      </c>
      <c r="O71" s="26" t="s">
        <v>26</v>
      </c>
      <c r="P71" s="26" t="s">
        <v>26</v>
      </c>
      <c r="Q71" s="26" t="s">
        <v>26</v>
      </c>
      <c r="R71" s="26" t="s">
        <v>26</v>
      </c>
      <c r="S71" s="26" t="s">
        <v>26</v>
      </c>
      <c r="T71" s="26" t="s">
        <v>26</v>
      </c>
      <c r="U71" s="11"/>
      <c r="V71" s="13"/>
      <c r="W71" s="12"/>
    </row>
    <row r="72" spans="2:23" customFormat="1" ht="19.5" x14ac:dyDescent="0.25">
      <c r="B72" s="24" t="s">
        <v>99</v>
      </c>
      <c r="C72" s="25" t="s">
        <v>100</v>
      </c>
      <c r="D72" s="26" t="s">
        <v>26</v>
      </c>
      <c r="E72" s="26" t="s">
        <v>26</v>
      </c>
      <c r="F72" s="26" t="s">
        <v>26</v>
      </c>
      <c r="G72" s="26" t="s">
        <v>26</v>
      </c>
      <c r="H72" s="26" t="s">
        <v>26</v>
      </c>
      <c r="I72" s="26" t="s">
        <v>26</v>
      </c>
      <c r="J72" s="26" t="s">
        <v>26</v>
      </c>
      <c r="K72" s="26" t="s">
        <v>26</v>
      </c>
      <c r="L72" s="26" t="s">
        <v>26</v>
      </c>
      <c r="M72" s="26" t="s">
        <v>26</v>
      </c>
      <c r="N72" s="26" t="s">
        <v>26</v>
      </c>
      <c r="O72" s="26" t="s">
        <v>26</v>
      </c>
      <c r="P72" s="26" t="s">
        <v>26</v>
      </c>
      <c r="Q72" s="26" t="s">
        <v>26</v>
      </c>
      <c r="R72" s="26" t="s">
        <v>26</v>
      </c>
      <c r="S72" s="26" t="s">
        <v>26</v>
      </c>
      <c r="T72" s="26" t="s">
        <v>26</v>
      </c>
      <c r="U72" s="11"/>
      <c r="V72" s="13"/>
      <c r="W72" s="12"/>
    </row>
    <row r="73" spans="2:23" customFormat="1" ht="19.5" x14ac:dyDescent="0.25">
      <c r="B73" s="24" t="s">
        <v>101</v>
      </c>
      <c r="C73" s="25" t="s">
        <v>52</v>
      </c>
      <c r="D73" s="26" t="s">
        <v>26</v>
      </c>
      <c r="E73" s="26" t="s">
        <v>26</v>
      </c>
      <c r="F73" s="26" t="s">
        <v>26</v>
      </c>
      <c r="G73" s="26" t="s">
        <v>26</v>
      </c>
      <c r="H73" s="26" t="s">
        <v>26</v>
      </c>
      <c r="I73" s="26" t="s">
        <v>26</v>
      </c>
      <c r="J73" s="26" t="s">
        <v>26</v>
      </c>
      <c r="K73" s="26" t="s">
        <v>26</v>
      </c>
      <c r="L73" s="26" t="s">
        <v>26</v>
      </c>
      <c r="M73" s="26" t="s">
        <v>26</v>
      </c>
      <c r="N73" s="26" t="s">
        <v>26</v>
      </c>
      <c r="O73" s="26" t="s">
        <v>26</v>
      </c>
      <c r="P73" s="26" t="s">
        <v>26</v>
      </c>
      <c r="Q73" s="26" t="s">
        <v>26</v>
      </c>
      <c r="R73" s="26" t="s">
        <v>26</v>
      </c>
      <c r="S73" s="26" t="s">
        <v>26</v>
      </c>
      <c r="T73" s="26" t="s">
        <v>26</v>
      </c>
      <c r="U73" s="11"/>
      <c r="V73" s="13"/>
      <c r="W73" s="12"/>
    </row>
    <row r="74" spans="2:23" customFormat="1" ht="19.5" x14ac:dyDescent="0.25">
      <c r="B74" s="24" t="s">
        <v>102</v>
      </c>
      <c r="C74" s="25" t="s">
        <v>54</v>
      </c>
      <c r="D74" s="26" t="s">
        <v>26</v>
      </c>
      <c r="E74" s="26" t="s">
        <v>26</v>
      </c>
      <c r="F74" s="26" t="s">
        <v>26</v>
      </c>
      <c r="G74" s="26" t="s">
        <v>26</v>
      </c>
      <c r="H74" s="26" t="s">
        <v>26</v>
      </c>
      <c r="I74" s="26" t="s">
        <v>26</v>
      </c>
      <c r="J74" s="26" t="s">
        <v>26</v>
      </c>
      <c r="K74" s="26" t="s">
        <v>26</v>
      </c>
      <c r="L74" s="26" t="s">
        <v>26</v>
      </c>
      <c r="M74" s="26" t="s">
        <v>26</v>
      </c>
      <c r="N74" s="26" t="s">
        <v>26</v>
      </c>
      <c r="O74" s="26" t="s">
        <v>26</v>
      </c>
      <c r="P74" s="26" t="s">
        <v>26</v>
      </c>
      <c r="Q74" s="26" t="s">
        <v>26</v>
      </c>
      <c r="R74" s="26" t="s">
        <v>26</v>
      </c>
      <c r="S74" s="26" t="s">
        <v>26</v>
      </c>
      <c r="T74" s="26" t="s">
        <v>26</v>
      </c>
      <c r="U74" s="11"/>
      <c r="V74" s="13"/>
      <c r="W74" s="12"/>
    </row>
    <row r="75" spans="2:23" customFormat="1" ht="19.5" x14ac:dyDescent="0.25">
      <c r="B75" s="24" t="s">
        <v>103</v>
      </c>
      <c r="C75" s="25" t="s">
        <v>56</v>
      </c>
      <c r="D75" s="26" t="s">
        <v>26</v>
      </c>
      <c r="E75" s="26" t="s">
        <v>26</v>
      </c>
      <c r="F75" s="26" t="s">
        <v>26</v>
      </c>
      <c r="G75" s="26" t="s">
        <v>26</v>
      </c>
      <c r="H75" s="26" t="s">
        <v>26</v>
      </c>
      <c r="I75" s="26" t="s">
        <v>26</v>
      </c>
      <c r="J75" s="26" t="s">
        <v>26</v>
      </c>
      <c r="K75" s="26" t="s">
        <v>26</v>
      </c>
      <c r="L75" s="26" t="s">
        <v>26</v>
      </c>
      <c r="M75" s="26" t="s">
        <v>26</v>
      </c>
      <c r="N75" s="26" t="s">
        <v>26</v>
      </c>
      <c r="O75" s="26" t="s">
        <v>26</v>
      </c>
      <c r="P75" s="26" t="s">
        <v>26</v>
      </c>
      <c r="Q75" s="26" t="s">
        <v>26</v>
      </c>
      <c r="R75" s="26" t="s">
        <v>26</v>
      </c>
      <c r="S75" s="26" t="s">
        <v>26</v>
      </c>
      <c r="T75" s="26" t="s">
        <v>26</v>
      </c>
      <c r="U75" s="11"/>
      <c r="V75" s="13"/>
      <c r="W75" s="12"/>
    </row>
    <row r="76" spans="2:23" customFormat="1" ht="19.5" x14ac:dyDescent="0.25">
      <c r="B76" s="24" t="s">
        <v>104</v>
      </c>
      <c r="C76" s="27" t="s">
        <v>58</v>
      </c>
      <c r="D76" s="26" t="s">
        <v>26</v>
      </c>
      <c r="E76" s="26" t="s">
        <v>26</v>
      </c>
      <c r="F76" s="26" t="s">
        <v>26</v>
      </c>
      <c r="G76" s="26" t="s">
        <v>26</v>
      </c>
      <c r="H76" s="26" t="s">
        <v>26</v>
      </c>
      <c r="I76" s="26" t="s">
        <v>26</v>
      </c>
      <c r="J76" s="26" t="s">
        <v>26</v>
      </c>
      <c r="K76" s="26" t="s">
        <v>26</v>
      </c>
      <c r="L76" s="26" t="s">
        <v>26</v>
      </c>
      <c r="M76" s="26" t="s">
        <v>26</v>
      </c>
      <c r="N76" s="26" t="s">
        <v>26</v>
      </c>
      <c r="O76" s="26" t="s">
        <v>26</v>
      </c>
      <c r="P76" s="26" t="s">
        <v>26</v>
      </c>
      <c r="Q76" s="26" t="s">
        <v>26</v>
      </c>
      <c r="R76" s="26" t="s">
        <v>26</v>
      </c>
      <c r="S76" s="26" t="s">
        <v>26</v>
      </c>
      <c r="T76" s="26" t="s">
        <v>26</v>
      </c>
      <c r="U76" s="11"/>
      <c r="V76" s="13"/>
      <c r="W76" s="12"/>
    </row>
    <row r="77" spans="2:23" customFormat="1" ht="19.5" x14ac:dyDescent="0.25">
      <c r="B77" s="24" t="s">
        <v>105</v>
      </c>
      <c r="C77" s="27" t="s">
        <v>60</v>
      </c>
      <c r="D77" s="26" t="s">
        <v>26</v>
      </c>
      <c r="E77" s="26" t="s">
        <v>26</v>
      </c>
      <c r="F77" s="26" t="s">
        <v>26</v>
      </c>
      <c r="G77" s="26" t="s">
        <v>26</v>
      </c>
      <c r="H77" s="26" t="s">
        <v>26</v>
      </c>
      <c r="I77" s="26" t="s">
        <v>26</v>
      </c>
      <c r="J77" s="26" t="s">
        <v>26</v>
      </c>
      <c r="K77" s="26" t="s">
        <v>26</v>
      </c>
      <c r="L77" s="26" t="s">
        <v>26</v>
      </c>
      <c r="M77" s="26" t="s">
        <v>26</v>
      </c>
      <c r="N77" s="26" t="s">
        <v>26</v>
      </c>
      <c r="O77" s="26" t="s">
        <v>26</v>
      </c>
      <c r="P77" s="26" t="s">
        <v>26</v>
      </c>
      <c r="Q77" s="26" t="s">
        <v>26</v>
      </c>
      <c r="R77" s="26" t="s">
        <v>26</v>
      </c>
      <c r="S77" s="26" t="s">
        <v>26</v>
      </c>
      <c r="T77" s="26" t="s">
        <v>26</v>
      </c>
      <c r="U77" s="11"/>
      <c r="V77" s="13"/>
      <c r="W77" s="12"/>
    </row>
    <row r="78" spans="2:23" customFormat="1" ht="16.5" x14ac:dyDescent="0.25">
      <c r="B78" s="28" t="s">
        <v>106</v>
      </c>
      <c r="C78" s="29" t="s">
        <v>107</v>
      </c>
      <c r="D78" s="30" t="s">
        <v>26</v>
      </c>
      <c r="E78" s="30" t="s">
        <v>26</v>
      </c>
      <c r="F78" s="30" t="s">
        <v>26</v>
      </c>
      <c r="G78" s="30" t="s">
        <v>26</v>
      </c>
      <c r="H78" s="30" t="s">
        <v>26</v>
      </c>
      <c r="I78" s="30" t="s">
        <v>26</v>
      </c>
      <c r="J78" s="30" t="s">
        <v>26</v>
      </c>
      <c r="K78" s="30" t="s">
        <v>26</v>
      </c>
      <c r="L78" s="30" t="s">
        <v>26</v>
      </c>
      <c r="M78" s="30" t="s">
        <v>26</v>
      </c>
      <c r="N78" s="30" t="s">
        <v>26</v>
      </c>
      <c r="O78" s="30" t="s">
        <v>26</v>
      </c>
      <c r="P78" s="30" t="s">
        <v>26</v>
      </c>
      <c r="Q78" s="30" t="s">
        <v>26</v>
      </c>
      <c r="R78" s="30" t="s">
        <v>26</v>
      </c>
      <c r="S78" s="30" t="s">
        <v>26</v>
      </c>
      <c r="T78" s="30" t="s">
        <v>26</v>
      </c>
      <c r="U78" s="11"/>
      <c r="V78" s="13"/>
      <c r="W78" s="12"/>
    </row>
    <row r="79" spans="2:23" customFormat="1" ht="16.5" x14ac:dyDescent="0.25">
      <c r="B79" s="28" t="s">
        <v>108</v>
      </c>
      <c r="C79" s="31" t="s">
        <v>109</v>
      </c>
      <c r="D79" s="30" t="s">
        <v>26</v>
      </c>
      <c r="E79" s="30" t="s">
        <v>26</v>
      </c>
      <c r="F79" s="30" t="s">
        <v>26</v>
      </c>
      <c r="G79" s="30" t="s">
        <v>26</v>
      </c>
      <c r="H79" s="30" t="s">
        <v>26</v>
      </c>
      <c r="I79" s="30" t="s">
        <v>26</v>
      </c>
      <c r="J79" s="30" t="s">
        <v>26</v>
      </c>
      <c r="K79" s="30" t="s">
        <v>26</v>
      </c>
      <c r="L79" s="30" t="s">
        <v>26</v>
      </c>
      <c r="M79" s="30" t="s">
        <v>26</v>
      </c>
      <c r="N79" s="30" t="s">
        <v>26</v>
      </c>
      <c r="O79" s="30" t="s">
        <v>26</v>
      </c>
      <c r="P79" s="30" t="s">
        <v>26</v>
      </c>
      <c r="Q79" s="30" t="s">
        <v>26</v>
      </c>
      <c r="R79" s="30" t="s">
        <v>26</v>
      </c>
      <c r="S79" s="30" t="s">
        <v>26</v>
      </c>
      <c r="T79" s="30" t="s">
        <v>26</v>
      </c>
      <c r="U79" s="11"/>
      <c r="V79" s="13"/>
      <c r="W79" s="12"/>
    </row>
    <row r="80" spans="2:23" customFormat="1" ht="16.5" x14ac:dyDescent="0.25">
      <c r="B80" s="28" t="s">
        <v>110</v>
      </c>
      <c r="C80" s="31" t="s">
        <v>111</v>
      </c>
      <c r="D80" s="30" t="s">
        <v>26</v>
      </c>
      <c r="E80" s="30" t="s">
        <v>26</v>
      </c>
      <c r="F80" s="30" t="s">
        <v>26</v>
      </c>
      <c r="G80" s="30" t="s">
        <v>26</v>
      </c>
      <c r="H80" s="30" t="s">
        <v>26</v>
      </c>
      <c r="I80" s="30" t="s">
        <v>26</v>
      </c>
      <c r="J80" s="30" t="s">
        <v>26</v>
      </c>
      <c r="K80" s="30" t="s">
        <v>26</v>
      </c>
      <c r="L80" s="30" t="s">
        <v>26</v>
      </c>
      <c r="M80" s="30" t="s">
        <v>26</v>
      </c>
      <c r="N80" s="30" t="s">
        <v>26</v>
      </c>
      <c r="O80" s="30" t="s">
        <v>26</v>
      </c>
      <c r="P80" s="30" t="s">
        <v>26</v>
      </c>
      <c r="Q80" s="30" t="s">
        <v>26</v>
      </c>
      <c r="R80" s="30" t="s">
        <v>26</v>
      </c>
      <c r="S80" s="30" t="s">
        <v>26</v>
      </c>
      <c r="T80" s="30" t="s">
        <v>26</v>
      </c>
      <c r="U80" s="11"/>
      <c r="V80" s="13"/>
      <c r="W80" s="12"/>
    </row>
    <row r="81" spans="2:23" customFormat="1" ht="16.5" x14ac:dyDescent="0.25">
      <c r="B81" s="28" t="s">
        <v>112</v>
      </c>
      <c r="C81" s="29" t="s">
        <v>113</v>
      </c>
      <c r="D81" s="30" t="s">
        <v>26</v>
      </c>
      <c r="E81" s="30" t="s">
        <v>26</v>
      </c>
      <c r="F81" s="30" t="s">
        <v>26</v>
      </c>
      <c r="G81" s="30" t="s">
        <v>26</v>
      </c>
      <c r="H81" s="30" t="s">
        <v>26</v>
      </c>
      <c r="I81" s="30" t="s">
        <v>26</v>
      </c>
      <c r="J81" s="30" t="s">
        <v>26</v>
      </c>
      <c r="K81" s="30" t="s">
        <v>26</v>
      </c>
      <c r="L81" s="30" t="s">
        <v>26</v>
      </c>
      <c r="M81" s="30" t="s">
        <v>26</v>
      </c>
      <c r="N81" s="30" t="s">
        <v>26</v>
      </c>
      <c r="O81" s="30" t="s">
        <v>26</v>
      </c>
      <c r="P81" s="30" t="s">
        <v>26</v>
      </c>
      <c r="Q81" s="30" t="s">
        <v>26</v>
      </c>
      <c r="R81" s="30" t="s">
        <v>26</v>
      </c>
      <c r="S81" s="30" t="s">
        <v>26</v>
      </c>
      <c r="T81" s="30" t="s">
        <v>26</v>
      </c>
      <c r="U81" s="11"/>
      <c r="V81" s="13"/>
      <c r="W81" s="12"/>
    </row>
    <row r="82" spans="2:23" customFormat="1" ht="19.5" x14ac:dyDescent="0.25">
      <c r="B82" s="16" t="s">
        <v>114</v>
      </c>
      <c r="C82" s="17" t="s">
        <v>115</v>
      </c>
      <c r="D82" s="20">
        <f t="shared" ref="D82:H82" si="23">+D83+D84+D107+D132+D146+D168</f>
        <v>5581.5</v>
      </c>
      <c r="E82" s="20">
        <f t="shared" si="23"/>
        <v>5990.5</v>
      </c>
      <c r="F82" s="20">
        <f t="shared" si="23"/>
        <v>6215.2999999999993</v>
      </c>
      <c r="G82" s="20">
        <f t="shared" si="23"/>
        <v>7229.4000000000005</v>
      </c>
      <c r="H82" s="20">
        <f t="shared" si="23"/>
        <v>7270.5000000000009</v>
      </c>
      <c r="I82" s="20">
        <v>8275.1999999999989</v>
      </c>
      <c r="J82" s="20">
        <v>8911.5</v>
      </c>
      <c r="K82" s="20">
        <v>9593.6999999999989</v>
      </c>
      <c r="L82" s="20">
        <v>10305.200000000001</v>
      </c>
      <c r="M82" s="20">
        <v>10410.6</v>
      </c>
      <c r="N82" s="20">
        <v>10432.099999999999</v>
      </c>
      <c r="O82" s="20">
        <v>10337.300000000001</v>
      </c>
      <c r="P82" s="20">
        <v>10950.705669999999</v>
      </c>
      <c r="Q82" s="20">
        <v>13420.293990000002</v>
      </c>
      <c r="R82" s="20">
        <v>13894.46967</v>
      </c>
      <c r="S82" s="20">
        <v>17041.420910000001</v>
      </c>
      <c r="T82" s="20">
        <v>19295.587279999996</v>
      </c>
      <c r="U82" s="11"/>
      <c r="V82" s="13"/>
      <c r="W82" s="12"/>
    </row>
    <row r="83" spans="2:23" customFormat="1" ht="19.5" x14ac:dyDescent="0.25">
      <c r="B83" s="21" t="s">
        <v>116</v>
      </c>
      <c r="C83" s="22" t="s">
        <v>117</v>
      </c>
      <c r="D83" s="23">
        <v>453.6</v>
      </c>
      <c r="E83" s="23">
        <v>459.4</v>
      </c>
      <c r="F83" s="23">
        <v>453.5</v>
      </c>
      <c r="G83" s="23">
        <v>454.2</v>
      </c>
      <c r="H83" s="23">
        <v>456.5</v>
      </c>
      <c r="I83" s="23">
        <v>671.2</v>
      </c>
      <c r="J83" s="23">
        <v>656.4</v>
      </c>
      <c r="K83" s="23">
        <v>648.4</v>
      </c>
      <c r="L83" s="23">
        <v>939.4</v>
      </c>
      <c r="M83" s="23">
        <v>973.9</v>
      </c>
      <c r="N83" s="23">
        <v>962.4</v>
      </c>
      <c r="O83" s="23">
        <v>950.5</v>
      </c>
      <c r="P83" s="23">
        <v>984.35646999999994</v>
      </c>
      <c r="Q83" s="23">
        <v>974.45468000000005</v>
      </c>
      <c r="R83" s="23">
        <v>952.82920000000001</v>
      </c>
      <c r="S83" s="23">
        <v>962.80390999999997</v>
      </c>
      <c r="T83" s="23">
        <v>955.46682999999996</v>
      </c>
      <c r="U83" s="11"/>
      <c r="V83" s="13"/>
      <c r="W83" s="12"/>
    </row>
    <row r="84" spans="2:23" customFormat="1" ht="19.5" x14ac:dyDescent="0.25">
      <c r="B84" s="21" t="s">
        <v>118</v>
      </c>
      <c r="C84" s="22" t="s">
        <v>119</v>
      </c>
      <c r="D84" s="23">
        <f t="shared" ref="D84:H84" si="24">+D85+D91+D95+D98</f>
        <v>3979.6</v>
      </c>
      <c r="E84" s="23">
        <f t="shared" si="24"/>
        <v>4277.3</v>
      </c>
      <c r="F84" s="23">
        <f t="shared" si="24"/>
        <v>4412.1000000000004</v>
      </c>
      <c r="G84" s="23">
        <f t="shared" si="24"/>
        <v>4805.8</v>
      </c>
      <c r="H84" s="23">
        <f t="shared" si="24"/>
        <v>4851.8</v>
      </c>
      <c r="I84" s="23">
        <v>5286.6</v>
      </c>
      <c r="J84" s="23">
        <v>5637.3</v>
      </c>
      <c r="K84" s="23">
        <v>5821.7999999999993</v>
      </c>
      <c r="L84" s="23">
        <v>6065.3</v>
      </c>
      <c r="M84" s="23">
        <v>6072.9000000000005</v>
      </c>
      <c r="N84" s="23">
        <v>5991.2</v>
      </c>
      <c r="O84" s="23">
        <v>5870.3</v>
      </c>
      <c r="P84" s="23">
        <v>6075.5515999999998</v>
      </c>
      <c r="Q84" s="23">
        <v>7916.2582000000002</v>
      </c>
      <c r="R84" s="23">
        <v>7443.45255</v>
      </c>
      <c r="S84" s="23">
        <v>8520.0816799999993</v>
      </c>
      <c r="T84" s="23">
        <v>9578.18001</v>
      </c>
      <c r="U84" s="11"/>
      <c r="V84" s="13"/>
      <c r="W84" s="12"/>
    </row>
    <row r="85" spans="2:23" customFormat="1" ht="19.5" x14ac:dyDescent="0.25">
      <c r="B85" s="24" t="s">
        <v>120</v>
      </c>
      <c r="C85" s="25" t="s">
        <v>48</v>
      </c>
      <c r="D85" s="26">
        <f t="shared" ref="D85:H85" si="25">+D86+D87</f>
        <v>0</v>
      </c>
      <c r="E85" s="26">
        <f t="shared" si="25"/>
        <v>0</v>
      </c>
      <c r="F85" s="26">
        <f t="shared" si="25"/>
        <v>0</v>
      </c>
      <c r="G85" s="26">
        <f t="shared" si="25"/>
        <v>0</v>
      </c>
      <c r="H85" s="26">
        <f t="shared" si="25"/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11"/>
      <c r="V85" s="13"/>
      <c r="W85" s="12"/>
    </row>
    <row r="86" spans="2:23" customFormat="1" ht="19.5" x14ac:dyDescent="0.25">
      <c r="B86" s="24" t="s">
        <v>121</v>
      </c>
      <c r="C86" s="27" t="s">
        <v>75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11"/>
      <c r="V86" s="13"/>
      <c r="W86" s="12"/>
    </row>
    <row r="87" spans="2:23" customFormat="1" ht="19.5" x14ac:dyDescent="0.25">
      <c r="B87" s="24" t="s">
        <v>122</v>
      </c>
      <c r="C87" s="27" t="s">
        <v>77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11"/>
      <c r="V87" s="13"/>
      <c r="W87" s="12"/>
    </row>
    <row r="88" spans="2:23" customFormat="1" ht="19.5" x14ac:dyDescent="0.25">
      <c r="B88" s="24" t="s">
        <v>123</v>
      </c>
      <c r="C88" s="25" t="s">
        <v>50</v>
      </c>
      <c r="D88" s="26" t="s">
        <v>26</v>
      </c>
      <c r="E88" s="26" t="s">
        <v>26</v>
      </c>
      <c r="F88" s="26" t="s">
        <v>26</v>
      </c>
      <c r="G88" s="26" t="s">
        <v>26</v>
      </c>
      <c r="H88" s="26" t="s">
        <v>26</v>
      </c>
      <c r="I88" s="26" t="s">
        <v>26</v>
      </c>
      <c r="J88" s="26" t="s">
        <v>26</v>
      </c>
      <c r="K88" s="26" t="s">
        <v>26</v>
      </c>
      <c r="L88" s="26" t="s">
        <v>26</v>
      </c>
      <c r="M88" s="26" t="s">
        <v>26</v>
      </c>
      <c r="N88" s="26" t="s">
        <v>26</v>
      </c>
      <c r="O88" s="26" t="s">
        <v>26</v>
      </c>
      <c r="P88" s="26" t="s">
        <v>26</v>
      </c>
      <c r="Q88" s="26" t="s">
        <v>26</v>
      </c>
      <c r="R88" s="26" t="s">
        <v>26</v>
      </c>
      <c r="S88" s="26" t="s">
        <v>26</v>
      </c>
      <c r="T88" s="26" t="s">
        <v>26</v>
      </c>
      <c r="U88" s="11"/>
      <c r="V88" s="13"/>
      <c r="W88" s="12"/>
    </row>
    <row r="89" spans="2:23" customFormat="1" ht="19.5" x14ac:dyDescent="0.25">
      <c r="B89" s="24" t="s">
        <v>124</v>
      </c>
      <c r="C89" s="27" t="s">
        <v>75</v>
      </c>
      <c r="D89" s="26" t="s">
        <v>26</v>
      </c>
      <c r="E89" s="26" t="s">
        <v>26</v>
      </c>
      <c r="F89" s="26" t="s">
        <v>26</v>
      </c>
      <c r="G89" s="26" t="s">
        <v>26</v>
      </c>
      <c r="H89" s="26" t="s">
        <v>26</v>
      </c>
      <c r="I89" s="26" t="s">
        <v>26</v>
      </c>
      <c r="J89" s="26" t="s">
        <v>26</v>
      </c>
      <c r="K89" s="26" t="s">
        <v>26</v>
      </c>
      <c r="L89" s="26" t="s">
        <v>26</v>
      </c>
      <c r="M89" s="26" t="s">
        <v>26</v>
      </c>
      <c r="N89" s="26" t="s">
        <v>26</v>
      </c>
      <c r="O89" s="26" t="s">
        <v>26</v>
      </c>
      <c r="P89" s="26" t="s">
        <v>26</v>
      </c>
      <c r="Q89" s="26" t="s">
        <v>26</v>
      </c>
      <c r="R89" s="26" t="s">
        <v>26</v>
      </c>
      <c r="S89" s="26" t="s">
        <v>26</v>
      </c>
      <c r="T89" s="26" t="s">
        <v>26</v>
      </c>
      <c r="U89" s="11"/>
      <c r="V89" s="13"/>
      <c r="W89" s="12"/>
    </row>
    <row r="90" spans="2:23" customFormat="1" ht="19.5" x14ac:dyDescent="0.25">
      <c r="B90" s="24" t="s">
        <v>125</v>
      </c>
      <c r="C90" s="27" t="s">
        <v>77</v>
      </c>
      <c r="D90" s="26" t="s">
        <v>26</v>
      </c>
      <c r="E90" s="26" t="s">
        <v>26</v>
      </c>
      <c r="F90" s="26" t="s">
        <v>26</v>
      </c>
      <c r="G90" s="26" t="s">
        <v>26</v>
      </c>
      <c r="H90" s="26" t="s">
        <v>26</v>
      </c>
      <c r="I90" s="26" t="s">
        <v>26</v>
      </c>
      <c r="J90" s="26" t="s">
        <v>26</v>
      </c>
      <c r="K90" s="26" t="s">
        <v>26</v>
      </c>
      <c r="L90" s="26" t="s">
        <v>26</v>
      </c>
      <c r="M90" s="26" t="s">
        <v>26</v>
      </c>
      <c r="N90" s="26" t="s">
        <v>26</v>
      </c>
      <c r="O90" s="26" t="s">
        <v>26</v>
      </c>
      <c r="P90" s="26" t="s">
        <v>26</v>
      </c>
      <c r="Q90" s="26" t="s">
        <v>26</v>
      </c>
      <c r="R90" s="26" t="s">
        <v>26</v>
      </c>
      <c r="S90" s="26" t="s">
        <v>26</v>
      </c>
      <c r="T90" s="26" t="s">
        <v>26</v>
      </c>
      <c r="U90" s="11"/>
      <c r="V90" s="13"/>
      <c r="W90" s="12"/>
    </row>
    <row r="91" spans="2:23" customFormat="1" ht="19.5" x14ac:dyDescent="0.25">
      <c r="B91" s="24" t="s">
        <v>126</v>
      </c>
      <c r="C91" s="25" t="s">
        <v>52</v>
      </c>
      <c r="D91" s="26">
        <f t="shared" ref="D91:H91" si="26">+D92+D93</f>
        <v>307.2</v>
      </c>
      <c r="E91" s="26">
        <f t="shared" si="26"/>
        <v>513.70000000000005</v>
      </c>
      <c r="F91" s="26">
        <f t="shared" si="26"/>
        <v>478.8</v>
      </c>
      <c r="G91" s="26">
        <f t="shared" si="26"/>
        <v>618.29999999999995</v>
      </c>
      <c r="H91" s="26">
        <f t="shared" si="26"/>
        <v>534.70000000000005</v>
      </c>
      <c r="I91" s="26">
        <v>652.79999999999995</v>
      </c>
      <c r="J91" s="26">
        <v>710.5</v>
      </c>
      <c r="K91" s="26">
        <v>574.70000000000005</v>
      </c>
      <c r="L91" s="26">
        <v>574.1</v>
      </c>
      <c r="M91" s="26">
        <v>668.6</v>
      </c>
      <c r="N91" s="26">
        <v>799.9</v>
      </c>
      <c r="O91" s="26">
        <v>855.30000000000007</v>
      </c>
      <c r="P91" s="26">
        <v>925.95114000000001</v>
      </c>
      <c r="Q91" s="26">
        <v>927.58794999999998</v>
      </c>
      <c r="R91" s="26">
        <v>1283.1399200000001</v>
      </c>
      <c r="S91" s="26">
        <v>1042.91938</v>
      </c>
      <c r="T91" s="26">
        <v>1114.0177100000001</v>
      </c>
      <c r="U91" s="11"/>
      <c r="V91" s="13"/>
      <c r="W91" s="12"/>
    </row>
    <row r="92" spans="2:23" customFormat="1" ht="19.5" x14ac:dyDescent="0.25">
      <c r="B92" s="24" t="s">
        <v>127</v>
      </c>
      <c r="C92" s="27" t="s">
        <v>75</v>
      </c>
      <c r="D92" s="26">
        <v>307.2</v>
      </c>
      <c r="E92" s="26">
        <v>513.70000000000005</v>
      </c>
      <c r="F92" s="26">
        <v>478.8</v>
      </c>
      <c r="G92" s="26">
        <v>618.29999999999995</v>
      </c>
      <c r="H92" s="26">
        <v>534.70000000000005</v>
      </c>
      <c r="I92" s="26">
        <v>652.79999999999995</v>
      </c>
      <c r="J92" s="26">
        <v>710.5</v>
      </c>
      <c r="K92" s="26">
        <v>574.70000000000005</v>
      </c>
      <c r="L92" s="26">
        <v>574.1</v>
      </c>
      <c r="M92" s="26">
        <v>668.6</v>
      </c>
      <c r="N92" s="26">
        <v>799.9</v>
      </c>
      <c r="O92" s="26">
        <v>855.30000000000007</v>
      </c>
      <c r="P92" s="26">
        <v>925.95114000000001</v>
      </c>
      <c r="Q92" s="26">
        <v>927.58794999999998</v>
      </c>
      <c r="R92" s="26">
        <v>1283.1399200000001</v>
      </c>
      <c r="S92" s="26">
        <v>1042.91938</v>
      </c>
      <c r="T92" s="26">
        <v>1114.0177100000001</v>
      </c>
      <c r="U92" s="11"/>
      <c r="V92" s="13"/>
      <c r="W92" s="12"/>
    </row>
    <row r="93" spans="2:23" customFormat="1" ht="19.5" x14ac:dyDescent="0.25">
      <c r="B93" s="24" t="s">
        <v>128</v>
      </c>
      <c r="C93" s="27" t="s">
        <v>77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11"/>
      <c r="V93" s="13"/>
      <c r="W93" s="12"/>
    </row>
    <row r="94" spans="2:23" customFormat="1" ht="16.5" x14ac:dyDescent="0.25">
      <c r="B94" s="28" t="s">
        <v>129</v>
      </c>
      <c r="C94" s="29" t="s">
        <v>130</v>
      </c>
      <c r="D94" s="30" t="s">
        <v>26</v>
      </c>
      <c r="E94" s="30" t="s">
        <v>26</v>
      </c>
      <c r="F94" s="30" t="s">
        <v>26</v>
      </c>
      <c r="G94" s="30" t="s">
        <v>26</v>
      </c>
      <c r="H94" s="30" t="s">
        <v>26</v>
      </c>
      <c r="I94" s="30" t="s">
        <v>26</v>
      </c>
      <c r="J94" s="30" t="s">
        <v>26</v>
      </c>
      <c r="K94" s="30" t="s">
        <v>26</v>
      </c>
      <c r="L94" s="30" t="s">
        <v>26</v>
      </c>
      <c r="M94" s="30" t="s">
        <v>26</v>
      </c>
      <c r="N94" s="30" t="s">
        <v>26</v>
      </c>
      <c r="O94" s="30" t="s">
        <v>26</v>
      </c>
      <c r="P94" s="30" t="s">
        <v>26</v>
      </c>
      <c r="Q94" s="30" t="s">
        <v>26</v>
      </c>
      <c r="R94" s="30" t="s">
        <v>26</v>
      </c>
      <c r="S94" s="30" t="s">
        <v>26</v>
      </c>
      <c r="T94" s="30" t="s">
        <v>26</v>
      </c>
      <c r="U94" s="11"/>
      <c r="V94" s="13"/>
      <c r="W94" s="12"/>
    </row>
    <row r="95" spans="2:23" customFormat="1" ht="19.5" x14ac:dyDescent="0.25">
      <c r="B95" s="24" t="s">
        <v>131</v>
      </c>
      <c r="C95" s="25" t="s">
        <v>54</v>
      </c>
      <c r="D95" s="26">
        <f t="shared" ref="D95:H95" si="27">+D96+D97</f>
        <v>0</v>
      </c>
      <c r="E95" s="26">
        <f t="shared" si="27"/>
        <v>0</v>
      </c>
      <c r="F95" s="26">
        <f t="shared" si="27"/>
        <v>0</v>
      </c>
      <c r="G95" s="26">
        <f t="shared" si="27"/>
        <v>0</v>
      </c>
      <c r="H95" s="26">
        <f t="shared" si="27"/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11"/>
      <c r="V95" s="13"/>
      <c r="W95" s="12"/>
    </row>
    <row r="96" spans="2:23" customFormat="1" ht="19.5" x14ac:dyDescent="0.25">
      <c r="B96" s="24" t="s">
        <v>132</v>
      </c>
      <c r="C96" s="27" t="s">
        <v>75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11"/>
      <c r="V96" s="13"/>
      <c r="W96" s="12"/>
    </row>
    <row r="97" spans="2:23" customFormat="1" ht="19.5" x14ac:dyDescent="0.25">
      <c r="B97" s="24" t="s">
        <v>133</v>
      </c>
      <c r="C97" s="27" t="s">
        <v>77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11"/>
      <c r="V97" s="13"/>
      <c r="W97" s="12"/>
    </row>
    <row r="98" spans="2:23" customFormat="1" ht="19.5" x14ac:dyDescent="0.25">
      <c r="B98" s="24" t="s">
        <v>134</v>
      </c>
      <c r="C98" s="25" t="s">
        <v>56</v>
      </c>
      <c r="D98" s="26">
        <f t="shared" ref="D98:H98" si="28">+D99+D100</f>
        <v>3672.4</v>
      </c>
      <c r="E98" s="26">
        <f t="shared" si="28"/>
        <v>3763.6</v>
      </c>
      <c r="F98" s="26">
        <f t="shared" si="28"/>
        <v>3933.3</v>
      </c>
      <c r="G98" s="26">
        <f t="shared" si="28"/>
        <v>4187.5</v>
      </c>
      <c r="H98" s="26">
        <f t="shared" si="28"/>
        <v>4317.1000000000004</v>
      </c>
      <c r="I98" s="26">
        <v>4633.8</v>
      </c>
      <c r="J98" s="26">
        <v>4926.8</v>
      </c>
      <c r="K98" s="26">
        <v>5247.0999999999995</v>
      </c>
      <c r="L98" s="26">
        <v>5491.2</v>
      </c>
      <c r="M98" s="26">
        <v>5404.3</v>
      </c>
      <c r="N98" s="26">
        <v>5191.3</v>
      </c>
      <c r="O98" s="26">
        <v>5015</v>
      </c>
      <c r="P98" s="26">
        <v>5149.6004599999997</v>
      </c>
      <c r="Q98" s="26">
        <v>6988.6702500000001</v>
      </c>
      <c r="R98" s="26">
        <v>6160.3126300000004</v>
      </c>
      <c r="S98" s="26">
        <v>7477.1623</v>
      </c>
      <c r="T98" s="26">
        <v>8464.1623</v>
      </c>
      <c r="U98" s="11"/>
      <c r="V98" s="13"/>
      <c r="W98" s="12"/>
    </row>
    <row r="99" spans="2:23" customFormat="1" ht="19.5" x14ac:dyDescent="0.25">
      <c r="B99" s="24" t="s">
        <v>135</v>
      </c>
      <c r="C99" s="27" t="s">
        <v>75</v>
      </c>
      <c r="D99" s="26">
        <f t="shared" ref="D99:H100" si="29">+D102+D105</f>
        <v>0</v>
      </c>
      <c r="E99" s="26">
        <f t="shared" si="29"/>
        <v>0</v>
      </c>
      <c r="F99" s="26">
        <f t="shared" si="29"/>
        <v>0</v>
      </c>
      <c r="G99" s="26">
        <f t="shared" si="29"/>
        <v>0</v>
      </c>
      <c r="H99" s="26">
        <f t="shared" si="29"/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11"/>
      <c r="V99" s="13"/>
      <c r="W99" s="12"/>
    </row>
    <row r="100" spans="2:23" customFormat="1" ht="19.5" x14ac:dyDescent="0.25">
      <c r="B100" s="24" t="s">
        <v>136</v>
      </c>
      <c r="C100" s="27" t="s">
        <v>77</v>
      </c>
      <c r="D100" s="26">
        <f t="shared" si="29"/>
        <v>3672.4</v>
      </c>
      <c r="E100" s="26">
        <f t="shared" si="29"/>
        <v>3763.6</v>
      </c>
      <c r="F100" s="26">
        <f t="shared" si="29"/>
        <v>3933.3</v>
      </c>
      <c r="G100" s="26">
        <f t="shared" si="29"/>
        <v>4187.5</v>
      </c>
      <c r="H100" s="26">
        <f t="shared" si="29"/>
        <v>4317.1000000000004</v>
      </c>
      <c r="I100" s="26">
        <v>4633.8</v>
      </c>
      <c r="J100" s="26">
        <v>4926.8</v>
      </c>
      <c r="K100" s="26">
        <v>5247.0999999999995</v>
      </c>
      <c r="L100" s="26">
        <v>5491.2</v>
      </c>
      <c r="M100" s="26">
        <v>5404.3</v>
      </c>
      <c r="N100" s="26">
        <v>5191.3</v>
      </c>
      <c r="O100" s="26">
        <v>5015</v>
      </c>
      <c r="P100" s="26">
        <v>5149.6004599999997</v>
      </c>
      <c r="Q100" s="26">
        <v>6988.6702500000001</v>
      </c>
      <c r="R100" s="26">
        <v>6160.3126300000004</v>
      </c>
      <c r="S100" s="26">
        <v>7477.1623</v>
      </c>
      <c r="T100" s="26">
        <v>8464.1623</v>
      </c>
      <c r="U100" s="11"/>
      <c r="V100" s="13"/>
      <c r="W100" s="12"/>
    </row>
    <row r="101" spans="2:23" customFormat="1" ht="19.5" x14ac:dyDescent="0.25">
      <c r="B101" s="24" t="s">
        <v>137</v>
      </c>
      <c r="C101" s="33" t="s">
        <v>58</v>
      </c>
      <c r="D101" s="26">
        <f t="shared" ref="D101:H101" si="30">+D102+D103</f>
        <v>565.4</v>
      </c>
      <c r="E101" s="26">
        <f t="shared" si="30"/>
        <v>616.6</v>
      </c>
      <c r="F101" s="26">
        <f t="shared" si="30"/>
        <v>642.29999999999995</v>
      </c>
      <c r="G101" s="26">
        <f t="shared" si="30"/>
        <v>696.5</v>
      </c>
      <c r="H101" s="26">
        <f t="shared" si="30"/>
        <v>723.1</v>
      </c>
      <c r="I101" s="26">
        <v>795.8</v>
      </c>
      <c r="J101" s="26">
        <v>778.6</v>
      </c>
      <c r="K101" s="26">
        <v>715.9</v>
      </c>
      <c r="L101" s="26">
        <v>636</v>
      </c>
      <c r="M101" s="26">
        <v>592.1</v>
      </c>
      <c r="N101" s="26">
        <v>582.1</v>
      </c>
      <c r="O101" s="26">
        <v>605.79999999999995</v>
      </c>
      <c r="P101" s="26">
        <v>698.40045999999995</v>
      </c>
      <c r="Q101" s="26">
        <v>606.47024999999996</v>
      </c>
      <c r="R101" s="26">
        <v>0.15032999999999999</v>
      </c>
      <c r="S101" s="26">
        <v>0</v>
      </c>
      <c r="T101" s="26">
        <v>0</v>
      </c>
      <c r="U101" s="11"/>
      <c r="V101" s="13"/>
      <c r="W101" s="12"/>
    </row>
    <row r="102" spans="2:23" customFormat="1" ht="19.5" x14ac:dyDescent="0.25">
      <c r="B102" s="24" t="s">
        <v>138</v>
      </c>
      <c r="C102" s="34" t="s">
        <v>75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11"/>
      <c r="V102" s="13"/>
      <c r="W102" s="12"/>
    </row>
    <row r="103" spans="2:23" customFormat="1" ht="19.5" x14ac:dyDescent="0.25">
      <c r="B103" s="24" t="s">
        <v>139</v>
      </c>
      <c r="C103" s="34" t="s">
        <v>77</v>
      </c>
      <c r="D103" s="26">
        <v>565.4</v>
      </c>
      <c r="E103" s="26">
        <v>616.6</v>
      </c>
      <c r="F103" s="26">
        <v>642.29999999999995</v>
      </c>
      <c r="G103" s="26">
        <v>696.5</v>
      </c>
      <c r="H103" s="26">
        <v>723.1</v>
      </c>
      <c r="I103" s="26">
        <v>795.8</v>
      </c>
      <c r="J103" s="26">
        <v>778.6</v>
      </c>
      <c r="K103" s="26">
        <v>715.9</v>
      </c>
      <c r="L103" s="26">
        <v>636</v>
      </c>
      <c r="M103" s="26">
        <v>592.1</v>
      </c>
      <c r="N103" s="26">
        <v>582.1</v>
      </c>
      <c r="O103" s="26">
        <v>605.79999999999995</v>
      </c>
      <c r="P103" s="26">
        <v>698.40045999999995</v>
      </c>
      <c r="Q103" s="26">
        <v>606.47024999999996</v>
      </c>
      <c r="R103" s="26">
        <v>0.15032999999999999</v>
      </c>
      <c r="S103" s="26">
        <v>0</v>
      </c>
      <c r="T103" s="26">
        <v>0</v>
      </c>
      <c r="U103" s="11"/>
      <c r="V103" s="13"/>
      <c r="W103" s="12"/>
    </row>
    <row r="104" spans="2:23" customFormat="1" ht="19.5" x14ac:dyDescent="0.25">
      <c r="B104" s="24" t="s">
        <v>140</v>
      </c>
      <c r="C104" s="33" t="s">
        <v>60</v>
      </c>
      <c r="D104" s="26">
        <f t="shared" ref="D104:H104" si="31">+D105+D106</f>
        <v>3107</v>
      </c>
      <c r="E104" s="26">
        <f t="shared" si="31"/>
        <v>3147</v>
      </c>
      <c r="F104" s="26">
        <f t="shared" si="31"/>
        <v>3291</v>
      </c>
      <c r="G104" s="26">
        <f t="shared" si="31"/>
        <v>3491</v>
      </c>
      <c r="H104" s="26">
        <f t="shared" si="31"/>
        <v>3594</v>
      </c>
      <c r="I104" s="26">
        <v>3838</v>
      </c>
      <c r="J104" s="26">
        <v>4148.2</v>
      </c>
      <c r="K104" s="26">
        <v>4531.2</v>
      </c>
      <c r="L104" s="26">
        <v>4855.2</v>
      </c>
      <c r="M104" s="26">
        <v>4812.2</v>
      </c>
      <c r="N104" s="26">
        <v>4609.2</v>
      </c>
      <c r="O104" s="26">
        <v>4409.2</v>
      </c>
      <c r="P104" s="26">
        <v>4451.2</v>
      </c>
      <c r="Q104" s="26">
        <v>6382.2</v>
      </c>
      <c r="R104" s="26">
        <v>6160.1623</v>
      </c>
      <c r="S104" s="26">
        <v>7477.1623</v>
      </c>
      <c r="T104" s="26">
        <v>8464.1623</v>
      </c>
      <c r="U104" s="11"/>
      <c r="V104" s="13"/>
      <c r="W104" s="12"/>
    </row>
    <row r="105" spans="2:23" customFormat="1" ht="19.5" x14ac:dyDescent="0.25">
      <c r="B105" s="24" t="s">
        <v>141</v>
      </c>
      <c r="C105" s="34" t="s">
        <v>75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11"/>
      <c r="V105" s="13"/>
      <c r="W105" s="12"/>
    </row>
    <row r="106" spans="2:23" customFormat="1" ht="19.5" x14ac:dyDescent="0.25">
      <c r="B106" s="24" t="s">
        <v>142</v>
      </c>
      <c r="C106" s="34" t="s">
        <v>77</v>
      </c>
      <c r="D106" s="26">
        <v>3107</v>
      </c>
      <c r="E106" s="26">
        <v>3147</v>
      </c>
      <c r="F106" s="26">
        <v>3291</v>
      </c>
      <c r="G106" s="26">
        <v>3491</v>
      </c>
      <c r="H106" s="26">
        <v>3594</v>
      </c>
      <c r="I106" s="26">
        <v>3838</v>
      </c>
      <c r="J106" s="26">
        <v>4148.2</v>
      </c>
      <c r="K106" s="26">
        <v>4531.2</v>
      </c>
      <c r="L106" s="26">
        <v>4855.2</v>
      </c>
      <c r="M106" s="26">
        <v>4812.2</v>
      </c>
      <c r="N106" s="26">
        <v>4609.2</v>
      </c>
      <c r="O106" s="26">
        <v>4409.2</v>
      </c>
      <c r="P106" s="26">
        <v>4451.2</v>
      </c>
      <c r="Q106" s="26">
        <v>6382.2</v>
      </c>
      <c r="R106" s="26">
        <v>6160.1623</v>
      </c>
      <c r="S106" s="26">
        <v>7477.1623</v>
      </c>
      <c r="T106" s="26">
        <v>8464.1623</v>
      </c>
      <c r="U106" s="11"/>
      <c r="V106" s="13"/>
      <c r="W106" s="12"/>
    </row>
    <row r="107" spans="2:23" customFormat="1" ht="19.5" x14ac:dyDescent="0.25">
      <c r="B107" s="21" t="s">
        <v>143</v>
      </c>
      <c r="C107" s="22" t="s">
        <v>144</v>
      </c>
      <c r="D107" s="23">
        <f t="shared" ref="D107:H107" si="32">+D108+D116+D119+D123</f>
        <v>545.30000000000007</v>
      </c>
      <c r="E107" s="23">
        <f t="shared" si="32"/>
        <v>570.6</v>
      </c>
      <c r="F107" s="23">
        <f t="shared" si="32"/>
        <v>575.4</v>
      </c>
      <c r="G107" s="23">
        <f t="shared" si="32"/>
        <v>811.1</v>
      </c>
      <c r="H107" s="23">
        <f t="shared" si="32"/>
        <v>1001.8000000000001</v>
      </c>
      <c r="I107" s="23">
        <v>1140.8999999999999</v>
      </c>
      <c r="J107" s="23">
        <v>1270.6999999999998</v>
      </c>
      <c r="K107" s="23">
        <v>1802.8999999999999</v>
      </c>
      <c r="L107" s="23">
        <v>1883.8</v>
      </c>
      <c r="M107" s="23">
        <v>1874.7</v>
      </c>
      <c r="N107" s="23">
        <v>1920.8999999999999</v>
      </c>
      <c r="O107" s="23">
        <v>1853.2</v>
      </c>
      <c r="P107" s="23">
        <v>1994.0778600000001</v>
      </c>
      <c r="Q107" s="23">
        <v>2265.4315799999999</v>
      </c>
      <c r="R107" s="23">
        <v>2514.0311899999997</v>
      </c>
      <c r="S107" s="23">
        <v>3070.2009600000001</v>
      </c>
      <c r="T107" s="23">
        <v>3740.5850800000003</v>
      </c>
      <c r="U107" s="11"/>
      <c r="V107" s="13"/>
      <c r="W107" s="12"/>
    </row>
    <row r="108" spans="2:23" customFormat="1" ht="19.5" x14ac:dyDescent="0.25">
      <c r="B108" s="24" t="s">
        <v>145</v>
      </c>
      <c r="C108" s="25" t="s">
        <v>48</v>
      </c>
      <c r="D108" s="26">
        <f t="shared" ref="D108:H108" si="33">+D111+D110+D109</f>
        <v>23.1</v>
      </c>
      <c r="E108" s="26">
        <f t="shared" si="33"/>
        <v>23.1</v>
      </c>
      <c r="F108" s="26">
        <f t="shared" si="33"/>
        <v>23.1</v>
      </c>
      <c r="G108" s="26">
        <f t="shared" si="33"/>
        <v>23.1</v>
      </c>
      <c r="H108" s="26">
        <f t="shared" si="33"/>
        <v>23.1</v>
      </c>
      <c r="I108" s="26">
        <v>23.1</v>
      </c>
      <c r="J108" s="26">
        <v>23.1</v>
      </c>
      <c r="K108" s="26">
        <v>23.1</v>
      </c>
      <c r="L108" s="26">
        <v>23.1</v>
      </c>
      <c r="M108" s="26">
        <v>23.1</v>
      </c>
      <c r="N108" s="26">
        <v>23.1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11"/>
      <c r="V108" s="13"/>
      <c r="W108" s="12"/>
    </row>
    <row r="109" spans="2:23" customFormat="1" ht="19.5" x14ac:dyDescent="0.25">
      <c r="B109" s="24" t="s">
        <v>146</v>
      </c>
      <c r="C109" s="27" t="s">
        <v>147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11"/>
      <c r="V109" s="13"/>
      <c r="W109" s="12"/>
    </row>
    <row r="110" spans="2:23" customFormat="1" ht="19.5" x14ac:dyDescent="0.25">
      <c r="B110" s="24" t="s">
        <v>148</v>
      </c>
      <c r="C110" s="27" t="s">
        <v>149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11"/>
      <c r="V110" s="13"/>
      <c r="W110" s="12"/>
    </row>
    <row r="111" spans="2:23" customFormat="1" ht="19.5" x14ac:dyDescent="0.25">
      <c r="B111" s="24" t="s">
        <v>150</v>
      </c>
      <c r="C111" s="27" t="s">
        <v>151</v>
      </c>
      <c r="D111" s="26">
        <v>23.1</v>
      </c>
      <c r="E111" s="26">
        <v>23.1</v>
      </c>
      <c r="F111" s="26">
        <v>23.1</v>
      </c>
      <c r="G111" s="26">
        <v>23.1</v>
      </c>
      <c r="H111" s="26">
        <v>23.1</v>
      </c>
      <c r="I111" s="26">
        <v>23.1</v>
      </c>
      <c r="J111" s="26">
        <v>23.1</v>
      </c>
      <c r="K111" s="26">
        <v>23.1</v>
      </c>
      <c r="L111" s="26">
        <v>23.1</v>
      </c>
      <c r="M111" s="26">
        <v>23.1</v>
      </c>
      <c r="N111" s="26">
        <v>23.1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11"/>
      <c r="V111" s="13"/>
      <c r="W111" s="12"/>
    </row>
    <row r="112" spans="2:23" customFormat="1" ht="19.5" x14ac:dyDescent="0.25">
      <c r="B112" s="24" t="s">
        <v>152</v>
      </c>
      <c r="C112" s="25" t="s">
        <v>50</v>
      </c>
      <c r="D112" s="26" t="s">
        <v>26</v>
      </c>
      <c r="E112" s="26" t="s">
        <v>26</v>
      </c>
      <c r="F112" s="26" t="s">
        <v>26</v>
      </c>
      <c r="G112" s="26" t="s">
        <v>26</v>
      </c>
      <c r="H112" s="26" t="s">
        <v>26</v>
      </c>
      <c r="I112" s="26" t="s">
        <v>26</v>
      </c>
      <c r="J112" s="26" t="s">
        <v>26</v>
      </c>
      <c r="K112" s="26" t="s">
        <v>26</v>
      </c>
      <c r="L112" s="26" t="s">
        <v>26</v>
      </c>
      <c r="M112" s="26" t="s">
        <v>26</v>
      </c>
      <c r="N112" s="26" t="s">
        <v>26</v>
      </c>
      <c r="O112" s="26" t="s">
        <v>26</v>
      </c>
      <c r="P112" s="26" t="s">
        <v>26</v>
      </c>
      <c r="Q112" s="26" t="s">
        <v>26</v>
      </c>
      <c r="R112" s="26" t="s">
        <v>26</v>
      </c>
      <c r="S112" s="26" t="s">
        <v>26</v>
      </c>
      <c r="T112" s="26" t="s">
        <v>26</v>
      </c>
      <c r="U112" s="11"/>
      <c r="V112" s="13"/>
      <c r="W112" s="12"/>
    </row>
    <row r="113" spans="2:23" customFormat="1" ht="19.5" x14ac:dyDescent="0.25">
      <c r="B113" s="24" t="s">
        <v>153</v>
      </c>
      <c r="C113" s="27" t="s">
        <v>147</v>
      </c>
      <c r="D113" s="26" t="s">
        <v>26</v>
      </c>
      <c r="E113" s="26" t="s">
        <v>26</v>
      </c>
      <c r="F113" s="26" t="s">
        <v>26</v>
      </c>
      <c r="G113" s="26" t="s">
        <v>26</v>
      </c>
      <c r="H113" s="26" t="s">
        <v>26</v>
      </c>
      <c r="I113" s="26" t="s">
        <v>26</v>
      </c>
      <c r="J113" s="26" t="s">
        <v>26</v>
      </c>
      <c r="K113" s="26" t="s">
        <v>26</v>
      </c>
      <c r="L113" s="26" t="s">
        <v>26</v>
      </c>
      <c r="M113" s="26" t="s">
        <v>26</v>
      </c>
      <c r="N113" s="26" t="s">
        <v>26</v>
      </c>
      <c r="O113" s="26" t="s">
        <v>26</v>
      </c>
      <c r="P113" s="26" t="s">
        <v>26</v>
      </c>
      <c r="Q113" s="26" t="s">
        <v>26</v>
      </c>
      <c r="R113" s="26" t="s">
        <v>26</v>
      </c>
      <c r="S113" s="26" t="s">
        <v>26</v>
      </c>
      <c r="T113" s="26" t="s">
        <v>26</v>
      </c>
      <c r="U113" s="11"/>
      <c r="V113" s="13"/>
      <c r="W113" s="12"/>
    </row>
    <row r="114" spans="2:23" customFormat="1" ht="19.5" x14ac:dyDescent="0.25">
      <c r="B114" s="24" t="s">
        <v>154</v>
      </c>
      <c r="C114" s="27" t="s">
        <v>149</v>
      </c>
      <c r="D114" s="26" t="s">
        <v>26</v>
      </c>
      <c r="E114" s="26" t="s">
        <v>26</v>
      </c>
      <c r="F114" s="26" t="s">
        <v>26</v>
      </c>
      <c r="G114" s="26" t="s">
        <v>26</v>
      </c>
      <c r="H114" s="26" t="s">
        <v>26</v>
      </c>
      <c r="I114" s="26" t="s">
        <v>26</v>
      </c>
      <c r="J114" s="26" t="s">
        <v>26</v>
      </c>
      <c r="K114" s="26" t="s">
        <v>26</v>
      </c>
      <c r="L114" s="26" t="s">
        <v>26</v>
      </c>
      <c r="M114" s="26" t="s">
        <v>26</v>
      </c>
      <c r="N114" s="26" t="s">
        <v>26</v>
      </c>
      <c r="O114" s="26" t="s">
        <v>26</v>
      </c>
      <c r="P114" s="26" t="s">
        <v>26</v>
      </c>
      <c r="Q114" s="26" t="s">
        <v>26</v>
      </c>
      <c r="R114" s="26" t="s">
        <v>26</v>
      </c>
      <c r="S114" s="26" t="s">
        <v>26</v>
      </c>
      <c r="T114" s="26" t="s">
        <v>26</v>
      </c>
      <c r="U114" s="11"/>
      <c r="V114" s="13"/>
      <c r="W114" s="12"/>
    </row>
    <row r="115" spans="2:23" customFormat="1" ht="19.5" x14ac:dyDescent="0.25">
      <c r="B115" s="24" t="s">
        <v>155</v>
      </c>
      <c r="C115" s="27" t="s">
        <v>151</v>
      </c>
      <c r="D115" s="26" t="s">
        <v>26</v>
      </c>
      <c r="E115" s="26" t="s">
        <v>26</v>
      </c>
      <c r="F115" s="26" t="s">
        <v>26</v>
      </c>
      <c r="G115" s="26" t="s">
        <v>26</v>
      </c>
      <c r="H115" s="26" t="s">
        <v>26</v>
      </c>
      <c r="I115" s="26" t="s">
        <v>26</v>
      </c>
      <c r="J115" s="26" t="s">
        <v>26</v>
      </c>
      <c r="K115" s="26" t="s">
        <v>26</v>
      </c>
      <c r="L115" s="26" t="s">
        <v>26</v>
      </c>
      <c r="M115" s="26" t="s">
        <v>26</v>
      </c>
      <c r="N115" s="26" t="s">
        <v>26</v>
      </c>
      <c r="O115" s="26" t="s">
        <v>26</v>
      </c>
      <c r="P115" s="26" t="s">
        <v>26</v>
      </c>
      <c r="Q115" s="26" t="s">
        <v>26</v>
      </c>
      <c r="R115" s="26" t="s">
        <v>26</v>
      </c>
      <c r="S115" s="26" t="s">
        <v>26</v>
      </c>
      <c r="T115" s="26" t="s">
        <v>26</v>
      </c>
      <c r="U115" s="11"/>
      <c r="V115" s="13"/>
      <c r="W115" s="12"/>
    </row>
    <row r="116" spans="2:23" customFormat="1" ht="19.5" x14ac:dyDescent="0.25">
      <c r="B116" s="24" t="s">
        <v>156</v>
      </c>
      <c r="C116" s="25" t="s">
        <v>52</v>
      </c>
      <c r="D116" s="26">
        <f t="shared" ref="D116:H116" si="34">+D118+D117</f>
        <v>522.20000000000005</v>
      </c>
      <c r="E116" s="26">
        <f t="shared" si="34"/>
        <v>547.5</v>
      </c>
      <c r="F116" s="26">
        <f t="shared" si="34"/>
        <v>552.29999999999995</v>
      </c>
      <c r="G116" s="26">
        <f t="shared" si="34"/>
        <v>788</v>
      </c>
      <c r="H116" s="26">
        <f t="shared" si="34"/>
        <v>978.7</v>
      </c>
      <c r="I116" s="26">
        <v>1117.8</v>
      </c>
      <c r="J116" s="26">
        <v>1247.5999999999999</v>
      </c>
      <c r="K116" s="26">
        <v>1779.8</v>
      </c>
      <c r="L116" s="26">
        <v>1860.7</v>
      </c>
      <c r="M116" s="26">
        <v>1851.6000000000001</v>
      </c>
      <c r="N116" s="26">
        <v>1897.8</v>
      </c>
      <c r="O116" s="26">
        <v>1853.2</v>
      </c>
      <c r="P116" s="26">
        <v>1994.0778600000001</v>
      </c>
      <c r="Q116" s="26">
        <v>2265.4315799999999</v>
      </c>
      <c r="R116" s="26">
        <v>2514.0311899999997</v>
      </c>
      <c r="S116" s="26">
        <v>3070.2009600000001</v>
      </c>
      <c r="T116" s="26">
        <v>3740.5850800000003</v>
      </c>
      <c r="U116" s="11"/>
      <c r="V116" s="13"/>
      <c r="W116" s="12"/>
    </row>
    <row r="117" spans="2:23" customFormat="1" ht="19.5" x14ac:dyDescent="0.25">
      <c r="B117" s="24" t="s">
        <v>157</v>
      </c>
      <c r="C117" s="27" t="s">
        <v>75</v>
      </c>
      <c r="D117" s="26">
        <v>23.4</v>
      </c>
      <c r="E117" s="26">
        <v>33.200000000000003</v>
      </c>
      <c r="F117" s="26">
        <v>52.8</v>
      </c>
      <c r="G117" s="26">
        <v>50.2</v>
      </c>
      <c r="H117" s="26">
        <v>33.700000000000003</v>
      </c>
      <c r="I117" s="26">
        <v>30</v>
      </c>
      <c r="J117" s="26">
        <v>28.5</v>
      </c>
      <c r="K117" s="26">
        <v>25.6</v>
      </c>
      <c r="L117" s="26">
        <v>20.9</v>
      </c>
      <c r="M117" s="26">
        <v>21.4</v>
      </c>
      <c r="N117" s="26">
        <v>33.1</v>
      </c>
      <c r="O117" s="26">
        <v>18.7</v>
      </c>
      <c r="P117" s="26">
        <v>17.46611</v>
      </c>
      <c r="Q117" s="26">
        <v>16.512509999999999</v>
      </c>
      <c r="R117" s="26">
        <v>48.697279999999999</v>
      </c>
      <c r="S117" s="26">
        <v>40.511589999999998</v>
      </c>
      <c r="T117" s="26">
        <v>29.27712</v>
      </c>
      <c r="U117" s="11"/>
      <c r="V117" s="13"/>
      <c r="W117" s="12"/>
    </row>
    <row r="118" spans="2:23" customFormat="1" ht="19.5" x14ac:dyDescent="0.25">
      <c r="B118" s="24" t="s">
        <v>158</v>
      </c>
      <c r="C118" s="27" t="s">
        <v>77</v>
      </c>
      <c r="D118" s="26">
        <v>498.8</v>
      </c>
      <c r="E118" s="26">
        <v>514.29999999999995</v>
      </c>
      <c r="F118" s="26">
        <v>499.5</v>
      </c>
      <c r="G118" s="26">
        <v>737.8</v>
      </c>
      <c r="H118" s="26">
        <v>945</v>
      </c>
      <c r="I118" s="26">
        <v>1087.8</v>
      </c>
      <c r="J118" s="26">
        <v>1219.0999999999999</v>
      </c>
      <c r="K118" s="26">
        <v>1754.2</v>
      </c>
      <c r="L118" s="26">
        <v>1839.8</v>
      </c>
      <c r="M118" s="26">
        <v>1830.2</v>
      </c>
      <c r="N118" s="26">
        <v>1864.7</v>
      </c>
      <c r="O118" s="26">
        <v>1834.5</v>
      </c>
      <c r="P118" s="26">
        <v>1976.61175</v>
      </c>
      <c r="Q118" s="26">
        <v>2248.9190699999999</v>
      </c>
      <c r="R118" s="26">
        <v>2465.3339099999998</v>
      </c>
      <c r="S118" s="26">
        <v>3029.6893700000001</v>
      </c>
      <c r="T118" s="26">
        <v>3711.3079600000001</v>
      </c>
      <c r="U118" s="11"/>
      <c r="V118" s="13"/>
      <c r="W118" s="12"/>
    </row>
    <row r="119" spans="2:23" customFormat="1" ht="19.5" x14ac:dyDescent="0.25">
      <c r="B119" s="24" t="s">
        <v>159</v>
      </c>
      <c r="C119" s="25" t="s">
        <v>54</v>
      </c>
      <c r="D119" s="26">
        <f t="shared" ref="D119:H119" si="35">+D121+D122</f>
        <v>0</v>
      </c>
      <c r="E119" s="26">
        <f t="shared" si="35"/>
        <v>0</v>
      </c>
      <c r="F119" s="26">
        <f t="shared" si="35"/>
        <v>0</v>
      </c>
      <c r="G119" s="26">
        <f t="shared" si="35"/>
        <v>0</v>
      </c>
      <c r="H119" s="26">
        <f t="shared" si="35"/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11"/>
      <c r="V119" s="13"/>
      <c r="W119" s="12"/>
    </row>
    <row r="120" spans="2:23" customFormat="1" ht="19.5" x14ac:dyDescent="0.25">
      <c r="B120" s="24" t="s">
        <v>160</v>
      </c>
      <c r="C120" s="27" t="s">
        <v>147</v>
      </c>
      <c r="D120" s="26" t="s">
        <v>26</v>
      </c>
      <c r="E120" s="26" t="s">
        <v>26</v>
      </c>
      <c r="F120" s="26" t="s">
        <v>26</v>
      </c>
      <c r="G120" s="26" t="s">
        <v>26</v>
      </c>
      <c r="H120" s="26" t="s">
        <v>26</v>
      </c>
      <c r="I120" s="26" t="s">
        <v>26</v>
      </c>
      <c r="J120" s="26" t="s">
        <v>26</v>
      </c>
      <c r="K120" s="26" t="s">
        <v>26</v>
      </c>
      <c r="L120" s="26" t="s">
        <v>26</v>
      </c>
      <c r="M120" s="26" t="s">
        <v>26</v>
      </c>
      <c r="N120" s="26" t="s">
        <v>26</v>
      </c>
      <c r="O120" s="26" t="s">
        <v>26</v>
      </c>
      <c r="P120" s="26" t="s">
        <v>26</v>
      </c>
      <c r="Q120" s="26" t="s">
        <v>26</v>
      </c>
      <c r="R120" s="26" t="s">
        <v>26</v>
      </c>
      <c r="S120" s="26" t="s">
        <v>26</v>
      </c>
      <c r="T120" s="26" t="s">
        <v>26</v>
      </c>
      <c r="U120" s="11"/>
      <c r="V120" s="13"/>
      <c r="W120" s="12"/>
    </row>
    <row r="121" spans="2:23" customFormat="1" ht="19.5" x14ac:dyDescent="0.25">
      <c r="B121" s="24" t="s">
        <v>161</v>
      </c>
      <c r="C121" s="27" t="s">
        <v>149</v>
      </c>
      <c r="D121" s="26">
        <v>0</v>
      </c>
      <c r="E121" s="26">
        <v>0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11"/>
      <c r="V121" s="13"/>
      <c r="W121" s="12"/>
    </row>
    <row r="122" spans="2:23" customFormat="1" ht="19.5" x14ac:dyDescent="0.25">
      <c r="B122" s="24" t="s">
        <v>162</v>
      </c>
      <c r="C122" s="27" t="s">
        <v>151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11"/>
      <c r="V122" s="13"/>
      <c r="W122" s="12"/>
    </row>
    <row r="123" spans="2:23" customFormat="1" ht="19.5" x14ac:dyDescent="0.25">
      <c r="B123" s="24" t="s">
        <v>163</v>
      </c>
      <c r="C123" s="25" t="s">
        <v>56</v>
      </c>
      <c r="D123" s="26">
        <f t="shared" ref="D123:H123" si="36">+D124+D125</f>
        <v>0</v>
      </c>
      <c r="E123" s="26">
        <f t="shared" si="36"/>
        <v>0</v>
      </c>
      <c r="F123" s="26">
        <f t="shared" si="36"/>
        <v>0</v>
      </c>
      <c r="G123" s="26">
        <f t="shared" si="36"/>
        <v>0</v>
      </c>
      <c r="H123" s="26">
        <f t="shared" si="36"/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11"/>
      <c r="V123" s="13"/>
      <c r="W123" s="12"/>
    </row>
    <row r="124" spans="2:23" customFormat="1" ht="19.5" x14ac:dyDescent="0.25">
      <c r="B124" s="24" t="s">
        <v>164</v>
      </c>
      <c r="C124" s="27" t="s">
        <v>75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11"/>
      <c r="V124" s="13"/>
      <c r="W124" s="12"/>
    </row>
    <row r="125" spans="2:23" customFormat="1" ht="19.5" x14ac:dyDescent="0.25">
      <c r="B125" s="24" t="s">
        <v>165</v>
      </c>
      <c r="C125" s="27" t="s">
        <v>77</v>
      </c>
      <c r="D125" s="26">
        <v>0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11"/>
      <c r="V125" s="13"/>
      <c r="W125" s="12"/>
    </row>
    <row r="126" spans="2:23" customFormat="1" ht="19.5" x14ac:dyDescent="0.25">
      <c r="B126" s="24" t="s">
        <v>166</v>
      </c>
      <c r="C126" s="33" t="s">
        <v>58</v>
      </c>
      <c r="D126" s="26">
        <f t="shared" ref="D126:H126" si="37">+D127+D128</f>
        <v>0</v>
      </c>
      <c r="E126" s="26">
        <f t="shared" si="37"/>
        <v>0</v>
      </c>
      <c r="F126" s="26">
        <f t="shared" si="37"/>
        <v>0</v>
      </c>
      <c r="G126" s="26">
        <f t="shared" si="37"/>
        <v>0</v>
      </c>
      <c r="H126" s="26">
        <f t="shared" si="37"/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11"/>
      <c r="V126" s="13"/>
      <c r="W126" s="12"/>
    </row>
    <row r="127" spans="2:23" customFormat="1" ht="19.5" x14ac:dyDescent="0.25">
      <c r="B127" s="24" t="s">
        <v>167</v>
      </c>
      <c r="C127" s="34" t="s">
        <v>75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11"/>
      <c r="V127" s="13"/>
      <c r="W127" s="12"/>
    </row>
    <row r="128" spans="2:23" customFormat="1" ht="19.5" x14ac:dyDescent="0.25">
      <c r="B128" s="24" t="s">
        <v>168</v>
      </c>
      <c r="C128" s="34" t="s">
        <v>77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11"/>
      <c r="V128" s="13"/>
      <c r="W128" s="12"/>
    </row>
    <row r="129" spans="2:23" customFormat="1" ht="19.5" x14ac:dyDescent="0.25">
      <c r="B129" s="24" t="s">
        <v>169</v>
      </c>
      <c r="C129" s="33" t="s">
        <v>60</v>
      </c>
      <c r="D129" s="26">
        <f t="shared" ref="D129:H129" si="38">+D130+D131</f>
        <v>0</v>
      </c>
      <c r="E129" s="26">
        <f t="shared" si="38"/>
        <v>0</v>
      </c>
      <c r="F129" s="26">
        <f t="shared" si="38"/>
        <v>0</v>
      </c>
      <c r="G129" s="26">
        <f t="shared" si="38"/>
        <v>0</v>
      </c>
      <c r="H129" s="26">
        <f t="shared" si="38"/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11"/>
      <c r="V129" s="13"/>
      <c r="W129" s="12"/>
    </row>
    <row r="130" spans="2:23" customFormat="1" ht="19.5" x14ac:dyDescent="0.25">
      <c r="B130" s="24" t="s">
        <v>170</v>
      </c>
      <c r="C130" s="34" t="s">
        <v>75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11"/>
      <c r="V130" s="13"/>
      <c r="W130" s="12"/>
    </row>
    <row r="131" spans="2:23" customFormat="1" ht="19.5" x14ac:dyDescent="0.25">
      <c r="B131" s="24" t="s">
        <v>171</v>
      </c>
      <c r="C131" s="34" t="s">
        <v>77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0</v>
      </c>
      <c r="U131" s="11"/>
      <c r="V131" s="13"/>
      <c r="W131" s="12"/>
    </row>
    <row r="132" spans="2:23" customFormat="1" ht="19.5" x14ac:dyDescent="0.25">
      <c r="B132" s="21" t="s">
        <v>172</v>
      </c>
      <c r="C132" s="22" t="s">
        <v>173</v>
      </c>
      <c r="D132" s="23">
        <f t="shared" ref="D132:H132" si="39">+D137</f>
        <v>31</v>
      </c>
      <c r="E132" s="23">
        <f t="shared" si="39"/>
        <v>27.4</v>
      </c>
      <c r="F132" s="23">
        <f t="shared" si="39"/>
        <v>60.2</v>
      </c>
      <c r="G132" s="23">
        <f t="shared" si="39"/>
        <v>63</v>
      </c>
      <c r="H132" s="23">
        <f t="shared" si="39"/>
        <v>34</v>
      </c>
      <c r="I132" s="23">
        <v>26</v>
      </c>
      <c r="J132" s="23">
        <v>29.2</v>
      </c>
      <c r="K132" s="23">
        <v>45.1</v>
      </c>
      <c r="L132" s="23">
        <v>142.4</v>
      </c>
      <c r="M132" s="23">
        <v>81.3</v>
      </c>
      <c r="N132" s="23">
        <v>63.4</v>
      </c>
      <c r="O132" s="23">
        <v>64.2</v>
      </c>
      <c r="P132" s="23">
        <v>107.07022000000001</v>
      </c>
      <c r="Q132" s="23">
        <v>106.72987000000001</v>
      </c>
      <c r="R132" s="23">
        <v>86.469660000000005</v>
      </c>
      <c r="S132" s="23">
        <v>121.14951000000001</v>
      </c>
      <c r="T132" s="23">
        <v>135.33966000000001</v>
      </c>
      <c r="U132" s="11"/>
      <c r="V132" s="13"/>
      <c r="W132" s="12"/>
    </row>
    <row r="133" spans="2:23" customFormat="1" ht="19.5" x14ac:dyDescent="0.25">
      <c r="B133" s="24" t="s">
        <v>174</v>
      </c>
      <c r="C133" s="25" t="s">
        <v>48</v>
      </c>
      <c r="D133" s="26" t="s">
        <v>26</v>
      </c>
      <c r="E133" s="26" t="s">
        <v>26</v>
      </c>
      <c r="F133" s="26" t="s">
        <v>26</v>
      </c>
      <c r="G133" s="26" t="s">
        <v>26</v>
      </c>
      <c r="H133" s="26" t="s">
        <v>26</v>
      </c>
      <c r="I133" s="26" t="s">
        <v>26</v>
      </c>
      <c r="J133" s="26" t="s">
        <v>26</v>
      </c>
      <c r="K133" s="26" t="s">
        <v>26</v>
      </c>
      <c r="L133" s="26" t="s">
        <v>26</v>
      </c>
      <c r="M133" s="26" t="s">
        <v>26</v>
      </c>
      <c r="N133" s="26" t="s">
        <v>26</v>
      </c>
      <c r="O133" s="26" t="s">
        <v>26</v>
      </c>
      <c r="P133" s="26" t="s">
        <v>26</v>
      </c>
      <c r="Q133" s="26" t="s">
        <v>26</v>
      </c>
      <c r="R133" s="26" t="s">
        <v>26</v>
      </c>
      <c r="S133" s="26" t="s">
        <v>26</v>
      </c>
      <c r="T133" s="26" t="s">
        <v>26</v>
      </c>
      <c r="U133" s="11"/>
      <c r="V133" s="13"/>
      <c r="W133" s="12"/>
    </row>
    <row r="134" spans="2:23" customFormat="1" ht="19.5" x14ac:dyDescent="0.25">
      <c r="B134" s="24" t="s">
        <v>175</v>
      </c>
      <c r="C134" s="25" t="s">
        <v>50</v>
      </c>
      <c r="D134" s="26" t="s">
        <v>26</v>
      </c>
      <c r="E134" s="26" t="s">
        <v>26</v>
      </c>
      <c r="F134" s="26" t="s">
        <v>26</v>
      </c>
      <c r="G134" s="26" t="s">
        <v>26</v>
      </c>
      <c r="H134" s="26" t="s">
        <v>26</v>
      </c>
      <c r="I134" s="26" t="s">
        <v>26</v>
      </c>
      <c r="J134" s="26" t="s">
        <v>26</v>
      </c>
      <c r="K134" s="26" t="s">
        <v>26</v>
      </c>
      <c r="L134" s="26" t="s">
        <v>26</v>
      </c>
      <c r="M134" s="26" t="s">
        <v>26</v>
      </c>
      <c r="N134" s="26" t="s">
        <v>26</v>
      </c>
      <c r="O134" s="26" t="s">
        <v>26</v>
      </c>
      <c r="P134" s="26" t="s">
        <v>26</v>
      </c>
      <c r="Q134" s="26" t="s">
        <v>26</v>
      </c>
      <c r="R134" s="26" t="s">
        <v>26</v>
      </c>
      <c r="S134" s="26" t="s">
        <v>26</v>
      </c>
      <c r="T134" s="26" t="s">
        <v>26</v>
      </c>
      <c r="U134" s="11"/>
      <c r="V134" s="13"/>
      <c r="W134" s="12"/>
    </row>
    <row r="135" spans="2:23" customFormat="1" ht="19.5" x14ac:dyDescent="0.25">
      <c r="B135" s="24" t="s">
        <v>176</v>
      </c>
      <c r="C135" s="25" t="s">
        <v>52</v>
      </c>
      <c r="D135" s="26" t="s">
        <v>26</v>
      </c>
      <c r="E135" s="26" t="s">
        <v>26</v>
      </c>
      <c r="F135" s="26" t="s">
        <v>26</v>
      </c>
      <c r="G135" s="26" t="s">
        <v>26</v>
      </c>
      <c r="H135" s="26" t="s">
        <v>26</v>
      </c>
      <c r="I135" s="26" t="s">
        <v>26</v>
      </c>
      <c r="J135" s="26" t="s">
        <v>26</v>
      </c>
      <c r="K135" s="26" t="s">
        <v>26</v>
      </c>
      <c r="L135" s="26" t="s">
        <v>26</v>
      </c>
      <c r="M135" s="26" t="s">
        <v>26</v>
      </c>
      <c r="N135" s="26" t="s">
        <v>26</v>
      </c>
      <c r="O135" s="26" t="s">
        <v>26</v>
      </c>
      <c r="P135" s="26" t="s">
        <v>26</v>
      </c>
      <c r="Q135" s="26" t="s">
        <v>26</v>
      </c>
      <c r="R135" s="26" t="s">
        <v>26</v>
      </c>
      <c r="S135" s="26" t="s">
        <v>26</v>
      </c>
      <c r="T135" s="26" t="s">
        <v>26</v>
      </c>
      <c r="U135" s="11"/>
      <c r="V135" s="13"/>
      <c r="W135" s="12"/>
    </row>
    <row r="136" spans="2:23" customFormat="1" ht="19.5" x14ac:dyDescent="0.25">
      <c r="B136" s="24" t="s">
        <v>177</v>
      </c>
      <c r="C136" s="25" t="s">
        <v>54</v>
      </c>
      <c r="D136" s="26" t="s">
        <v>26</v>
      </c>
      <c r="E136" s="26" t="s">
        <v>26</v>
      </c>
      <c r="F136" s="26" t="s">
        <v>26</v>
      </c>
      <c r="G136" s="26" t="s">
        <v>26</v>
      </c>
      <c r="H136" s="26" t="s">
        <v>26</v>
      </c>
      <c r="I136" s="26" t="s">
        <v>26</v>
      </c>
      <c r="J136" s="26" t="s">
        <v>26</v>
      </c>
      <c r="K136" s="26" t="s">
        <v>26</v>
      </c>
      <c r="L136" s="26" t="s">
        <v>26</v>
      </c>
      <c r="M136" s="26" t="s">
        <v>26</v>
      </c>
      <c r="N136" s="26" t="s">
        <v>26</v>
      </c>
      <c r="O136" s="26" t="s">
        <v>26</v>
      </c>
      <c r="P136" s="26" t="s">
        <v>26</v>
      </c>
      <c r="Q136" s="26" t="s">
        <v>26</v>
      </c>
      <c r="R136" s="26" t="s">
        <v>26</v>
      </c>
      <c r="S136" s="26" t="s">
        <v>26</v>
      </c>
      <c r="T136" s="26" t="s">
        <v>26</v>
      </c>
      <c r="U136" s="11"/>
      <c r="V136" s="13"/>
      <c r="W136" s="12"/>
    </row>
    <row r="137" spans="2:23" customFormat="1" ht="19.5" x14ac:dyDescent="0.25">
      <c r="B137" s="24" t="s">
        <v>178</v>
      </c>
      <c r="C137" s="25" t="s">
        <v>56</v>
      </c>
      <c r="D137" s="26">
        <f t="shared" ref="D137:H137" si="40">+D138+D139</f>
        <v>31</v>
      </c>
      <c r="E137" s="26">
        <f t="shared" si="40"/>
        <v>27.4</v>
      </c>
      <c r="F137" s="26">
        <f t="shared" si="40"/>
        <v>60.2</v>
      </c>
      <c r="G137" s="26">
        <f t="shared" si="40"/>
        <v>63</v>
      </c>
      <c r="H137" s="26">
        <f t="shared" si="40"/>
        <v>34</v>
      </c>
      <c r="I137" s="26">
        <v>26</v>
      </c>
      <c r="J137" s="26">
        <v>29.2</v>
      </c>
      <c r="K137" s="26">
        <v>45.1</v>
      </c>
      <c r="L137" s="26">
        <v>142.4</v>
      </c>
      <c r="M137" s="26">
        <v>81.3</v>
      </c>
      <c r="N137" s="26">
        <v>63.4</v>
      </c>
      <c r="O137" s="26">
        <v>64.2</v>
      </c>
      <c r="P137" s="26">
        <v>107.07022000000001</v>
      </c>
      <c r="Q137" s="26">
        <v>106.72987000000001</v>
      </c>
      <c r="R137" s="26">
        <v>86.469660000000005</v>
      </c>
      <c r="S137" s="26">
        <v>121.14951000000001</v>
      </c>
      <c r="T137" s="26">
        <v>135.33966000000001</v>
      </c>
      <c r="U137" s="11"/>
      <c r="V137" s="13"/>
      <c r="W137" s="12"/>
    </row>
    <row r="138" spans="2:23" customFormat="1" ht="19.5" x14ac:dyDescent="0.25">
      <c r="B138" s="24" t="s">
        <v>179</v>
      </c>
      <c r="C138" s="27" t="s">
        <v>58</v>
      </c>
      <c r="D138" s="26">
        <v>31</v>
      </c>
      <c r="E138" s="26">
        <v>27.4</v>
      </c>
      <c r="F138" s="26">
        <v>60.2</v>
      </c>
      <c r="G138" s="26">
        <v>63</v>
      </c>
      <c r="H138" s="26">
        <v>34</v>
      </c>
      <c r="I138" s="26">
        <v>26</v>
      </c>
      <c r="J138" s="26">
        <v>29.2</v>
      </c>
      <c r="K138" s="26">
        <v>45.1</v>
      </c>
      <c r="L138" s="26">
        <v>142.4</v>
      </c>
      <c r="M138" s="26">
        <v>81.3</v>
      </c>
      <c r="N138" s="26">
        <v>63.4</v>
      </c>
      <c r="O138" s="26">
        <v>64.2</v>
      </c>
      <c r="P138" s="26">
        <v>107.07022000000001</v>
      </c>
      <c r="Q138" s="26">
        <v>106.72987000000001</v>
      </c>
      <c r="R138" s="26">
        <v>86.469660000000005</v>
      </c>
      <c r="S138" s="26">
        <v>121.14951000000001</v>
      </c>
      <c r="T138" s="26">
        <v>135.33966000000001</v>
      </c>
      <c r="U138" s="11"/>
      <c r="V138" s="13"/>
      <c r="W138" s="12"/>
    </row>
    <row r="139" spans="2:23" customFormat="1" ht="19.5" x14ac:dyDescent="0.25">
      <c r="B139" s="24" t="s">
        <v>180</v>
      </c>
      <c r="C139" s="27" t="s">
        <v>60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11"/>
      <c r="V139" s="13"/>
      <c r="W139" s="12"/>
    </row>
    <row r="140" spans="2:23" customFormat="1" ht="16.5" x14ac:dyDescent="0.25">
      <c r="B140" s="28" t="s">
        <v>181</v>
      </c>
      <c r="C140" s="29" t="s">
        <v>182</v>
      </c>
      <c r="D140" s="30" t="s">
        <v>26</v>
      </c>
      <c r="E140" s="30" t="s">
        <v>26</v>
      </c>
      <c r="F140" s="30" t="s">
        <v>26</v>
      </c>
      <c r="G140" s="30" t="s">
        <v>26</v>
      </c>
      <c r="H140" s="30" t="s">
        <v>26</v>
      </c>
      <c r="I140" s="30" t="s">
        <v>26</v>
      </c>
      <c r="J140" s="30" t="s">
        <v>26</v>
      </c>
      <c r="K140" s="30" t="s">
        <v>26</v>
      </c>
      <c r="L140" s="30" t="s">
        <v>26</v>
      </c>
      <c r="M140" s="30" t="s">
        <v>26</v>
      </c>
      <c r="N140" s="30" t="s">
        <v>26</v>
      </c>
      <c r="O140" s="30" t="s">
        <v>26</v>
      </c>
      <c r="P140" s="30" t="s">
        <v>26</v>
      </c>
      <c r="Q140" s="30" t="s">
        <v>26</v>
      </c>
      <c r="R140" s="30" t="s">
        <v>26</v>
      </c>
      <c r="S140" s="30" t="s">
        <v>26</v>
      </c>
      <c r="T140" s="30" t="s">
        <v>26</v>
      </c>
      <c r="U140" s="11"/>
      <c r="V140" s="13"/>
      <c r="W140" s="12"/>
    </row>
    <row r="141" spans="2:23" customFormat="1" ht="16.5" x14ac:dyDescent="0.25">
      <c r="B141" s="28" t="s">
        <v>183</v>
      </c>
      <c r="C141" s="29" t="s">
        <v>184</v>
      </c>
      <c r="D141" s="30" t="s">
        <v>26</v>
      </c>
      <c r="E141" s="30" t="s">
        <v>26</v>
      </c>
      <c r="F141" s="30" t="s">
        <v>26</v>
      </c>
      <c r="G141" s="30" t="s">
        <v>26</v>
      </c>
      <c r="H141" s="30" t="s">
        <v>26</v>
      </c>
      <c r="I141" s="30" t="s">
        <v>26</v>
      </c>
      <c r="J141" s="30" t="s">
        <v>26</v>
      </c>
      <c r="K141" s="30" t="s">
        <v>26</v>
      </c>
      <c r="L141" s="30" t="s">
        <v>26</v>
      </c>
      <c r="M141" s="30" t="s">
        <v>26</v>
      </c>
      <c r="N141" s="30" t="s">
        <v>26</v>
      </c>
      <c r="O141" s="30" t="s">
        <v>26</v>
      </c>
      <c r="P141" s="30" t="s">
        <v>26</v>
      </c>
      <c r="Q141" s="30" t="s">
        <v>26</v>
      </c>
      <c r="R141" s="30" t="s">
        <v>26</v>
      </c>
      <c r="S141" s="30" t="s">
        <v>26</v>
      </c>
      <c r="T141" s="30" t="s">
        <v>26</v>
      </c>
      <c r="U141" s="11"/>
      <c r="V141" s="13"/>
      <c r="W141" s="12"/>
    </row>
    <row r="142" spans="2:23" customFormat="1" ht="16.5" x14ac:dyDescent="0.25">
      <c r="B142" s="28" t="s">
        <v>185</v>
      </c>
      <c r="C142" s="29" t="s">
        <v>186</v>
      </c>
      <c r="D142" s="30" t="s">
        <v>26</v>
      </c>
      <c r="E142" s="30" t="s">
        <v>26</v>
      </c>
      <c r="F142" s="30" t="s">
        <v>26</v>
      </c>
      <c r="G142" s="30" t="s">
        <v>26</v>
      </c>
      <c r="H142" s="30" t="s">
        <v>26</v>
      </c>
      <c r="I142" s="30" t="s">
        <v>26</v>
      </c>
      <c r="J142" s="30" t="s">
        <v>26</v>
      </c>
      <c r="K142" s="30" t="s">
        <v>26</v>
      </c>
      <c r="L142" s="30" t="s">
        <v>26</v>
      </c>
      <c r="M142" s="30" t="s">
        <v>26</v>
      </c>
      <c r="N142" s="30" t="s">
        <v>26</v>
      </c>
      <c r="O142" s="30" t="s">
        <v>26</v>
      </c>
      <c r="P142" s="30" t="s">
        <v>26</v>
      </c>
      <c r="Q142" s="30" t="s">
        <v>26</v>
      </c>
      <c r="R142" s="30" t="s">
        <v>26</v>
      </c>
      <c r="S142" s="30" t="s">
        <v>26</v>
      </c>
      <c r="T142" s="30" t="s">
        <v>26</v>
      </c>
      <c r="U142" s="11"/>
      <c r="V142" s="13"/>
      <c r="W142" s="12"/>
    </row>
    <row r="143" spans="2:23" customFormat="1" ht="16.5" x14ac:dyDescent="0.25">
      <c r="B143" s="28" t="s">
        <v>187</v>
      </c>
      <c r="C143" s="29" t="s">
        <v>188</v>
      </c>
      <c r="D143" s="30" t="s">
        <v>26</v>
      </c>
      <c r="E143" s="30" t="s">
        <v>26</v>
      </c>
      <c r="F143" s="30" t="s">
        <v>26</v>
      </c>
      <c r="G143" s="30" t="s">
        <v>26</v>
      </c>
      <c r="H143" s="30" t="s">
        <v>26</v>
      </c>
      <c r="I143" s="30" t="s">
        <v>26</v>
      </c>
      <c r="J143" s="30" t="s">
        <v>26</v>
      </c>
      <c r="K143" s="30" t="s">
        <v>26</v>
      </c>
      <c r="L143" s="30" t="s">
        <v>26</v>
      </c>
      <c r="M143" s="30" t="s">
        <v>26</v>
      </c>
      <c r="N143" s="30" t="s">
        <v>26</v>
      </c>
      <c r="O143" s="30" t="s">
        <v>26</v>
      </c>
      <c r="P143" s="30" t="s">
        <v>26</v>
      </c>
      <c r="Q143" s="30" t="s">
        <v>26</v>
      </c>
      <c r="R143" s="30" t="s">
        <v>26</v>
      </c>
      <c r="S143" s="30" t="s">
        <v>26</v>
      </c>
      <c r="T143" s="30" t="s">
        <v>26</v>
      </c>
      <c r="U143" s="11"/>
      <c r="V143" s="13"/>
      <c r="W143" s="12"/>
    </row>
    <row r="144" spans="2:23" customFormat="1" ht="16.5" x14ac:dyDescent="0.25">
      <c r="B144" s="28" t="s">
        <v>189</v>
      </c>
      <c r="C144" s="29" t="s">
        <v>190</v>
      </c>
      <c r="D144" s="30" t="s">
        <v>26</v>
      </c>
      <c r="E144" s="30" t="s">
        <v>26</v>
      </c>
      <c r="F144" s="30" t="s">
        <v>26</v>
      </c>
      <c r="G144" s="30" t="s">
        <v>26</v>
      </c>
      <c r="H144" s="30" t="s">
        <v>26</v>
      </c>
      <c r="I144" s="30" t="s">
        <v>26</v>
      </c>
      <c r="J144" s="30" t="s">
        <v>26</v>
      </c>
      <c r="K144" s="30" t="s">
        <v>26</v>
      </c>
      <c r="L144" s="30" t="s">
        <v>26</v>
      </c>
      <c r="M144" s="30" t="s">
        <v>26</v>
      </c>
      <c r="N144" s="30" t="s">
        <v>26</v>
      </c>
      <c r="O144" s="30" t="s">
        <v>26</v>
      </c>
      <c r="P144" s="30" t="s">
        <v>26</v>
      </c>
      <c r="Q144" s="30" t="s">
        <v>26</v>
      </c>
      <c r="R144" s="30" t="s">
        <v>26</v>
      </c>
      <c r="S144" s="30" t="s">
        <v>26</v>
      </c>
      <c r="T144" s="30" t="s">
        <v>26</v>
      </c>
      <c r="U144" s="11"/>
      <c r="V144" s="13"/>
      <c r="W144" s="12"/>
    </row>
    <row r="145" spans="2:23" customFormat="1" ht="16.5" x14ac:dyDescent="0.25">
      <c r="B145" s="28" t="s">
        <v>191</v>
      </c>
      <c r="C145" s="29" t="s">
        <v>192</v>
      </c>
      <c r="D145" s="30" t="s">
        <v>26</v>
      </c>
      <c r="E145" s="30" t="s">
        <v>26</v>
      </c>
      <c r="F145" s="30" t="s">
        <v>26</v>
      </c>
      <c r="G145" s="30" t="s">
        <v>26</v>
      </c>
      <c r="H145" s="30" t="s">
        <v>26</v>
      </c>
      <c r="I145" s="30" t="s">
        <v>26</v>
      </c>
      <c r="J145" s="30" t="s">
        <v>26</v>
      </c>
      <c r="K145" s="30" t="s">
        <v>26</v>
      </c>
      <c r="L145" s="30" t="s">
        <v>26</v>
      </c>
      <c r="M145" s="30" t="s">
        <v>26</v>
      </c>
      <c r="N145" s="30" t="s">
        <v>26</v>
      </c>
      <c r="O145" s="30" t="s">
        <v>26</v>
      </c>
      <c r="P145" s="30" t="s">
        <v>26</v>
      </c>
      <c r="Q145" s="30" t="s">
        <v>26</v>
      </c>
      <c r="R145" s="30" t="s">
        <v>26</v>
      </c>
      <c r="S145" s="30" t="s">
        <v>26</v>
      </c>
      <c r="T145" s="30" t="s">
        <v>26</v>
      </c>
      <c r="U145" s="11"/>
      <c r="V145" s="13"/>
      <c r="W145" s="12"/>
    </row>
    <row r="146" spans="2:23" customFormat="1" ht="19.5" x14ac:dyDescent="0.25">
      <c r="B146" s="21" t="s">
        <v>193</v>
      </c>
      <c r="C146" s="22" t="s">
        <v>194</v>
      </c>
      <c r="D146" s="23">
        <f t="shared" ref="D146:H146" si="41">+D156+D159</f>
        <v>357.9</v>
      </c>
      <c r="E146" s="23">
        <f t="shared" si="41"/>
        <v>417</v>
      </c>
      <c r="F146" s="23">
        <f t="shared" si="41"/>
        <v>499.9</v>
      </c>
      <c r="G146" s="23">
        <f t="shared" si="41"/>
        <v>616.20000000000005</v>
      </c>
      <c r="H146" s="23">
        <f t="shared" si="41"/>
        <v>626.29999999999995</v>
      </c>
      <c r="I146" s="23">
        <v>709.2</v>
      </c>
      <c r="J146" s="23">
        <v>830.7</v>
      </c>
      <c r="K146" s="23">
        <v>856.90000000000009</v>
      </c>
      <c r="L146" s="23">
        <v>877.09999999999991</v>
      </c>
      <c r="M146" s="23">
        <v>964.1</v>
      </c>
      <c r="N146" s="23">
        <v>915.8</v>
      </c>
      <c r="O146" s="23">
        <v>1040.4000000000001</v>
      </c>
      <c r="P146" s="23">
        <v>1194.4911200000001</v>
      </c>
      <c r="Q146" s="23">
        <v>1437.9621900000002</v>
      </c>
      <c r="R146" s="23">
        <v>2007.14021</v>
      </c>
      <c r="S146" s="23">
        <v>2754.1535699999999</v>
      </c>
      <c r="T146" s="23">
        <v>2918.4875400000001</v>
      </c>
      <c r="U146" s="11"/>
      <c r="V146" s="13"/>
      <c r="W146" s="12"/>
    </row>
    <row r="147" spans="2:23" customFormat="1" ht="19.5" x14ac:dyDescent="0.25">
      <c r="B147" s="24" t="s">
        <v>195</v>
      </c>
      <c r="C147" s="25" t="s">
        <v>48</v>
      </c>
      <c r="D147" s="26" t="s">
        <v>26</v>
      </c>
      <c r="E147" s="26" t="s">
        <v>26</v>
      </c>
      <c r="F147" s="26" t="s">
        <v>26</v>
      </c>
      <c r="G147" s="26" t="s">
        <v>26</v>
      </c>
      <c r="H147" s="26" t="s">
        <v>26</v>
      </c>
      <c r="I147" s="26" t="s">
        <v>26</v>
      </c>
      <c r="J147" s="26" t="s">
        <v>26</v>
      </c>
      <c r="K147" s="26" t="s">
        <v>26</v>
      </c>
      <c r="L147" s="26" t="s">
        <v>26</v>
      </c>
      <c r="M147" s="26" t="s">
        <v>26</v>
      </c>
      <c r="N147" s="26" t="s">
        <v>26</v>
      </c>
      <c r="O147" s="26" t="s">
        <v>26</v>
      </c>
      <c r="P147" s="26" t="s">
        <v>26</v>
      </c>
      <c r="Q147" s="26" t="s">
        <v>26</v>
      </c>
      <c r="R147" s="26" t="s">
        <v>26</v>
      </c>
      <c r="S147" s="26" t="s">
        <v>26</v>
      </c>
      <c r="T147" s="26" t="s">
        <v>26</v>
      </c>
      <c r="U147" s="11"/>
      <c r="V147" s="13"/>
      <c r="W147" s="12"/>
    </row>
    <row r="148" spans="2:23" customFormat="1" ht="19.5" x14ac:dyDescent="0.25">
      <c r="B148" s="24" t="s">
        <v>196</v>
      </c>
      <c r="C148" s="27" t="s">
        <v>75</v>
      </c>
      <c r="D148" s="26" t="s">
        <v>26</v>
      </c>
      <c r="E148" s="26" t="s">
        <v>26</v>
      </c>
      <c r="F148" s="26" t="s">
        <v>26</v>
      </c>
      <c r="G148" s="26" t="s">
        <v>26</v>
      </c>
      <c r="H148" s="26" t="s">
        <v>26</v>
      </c>
      <c r="I148" s="26" t="s">
        <v>26</v>
      </c>
      <c r="J148" s="26" t="s">
        <v>26</v>
      </c>
      <c r="K148" s="26" t="s">
        <v>26</v>
      </c>
      <c r="L148" s="26" t="s">
        <v>26</v>
      </c>
      <c r="M148" s="26" t="s">
        <v>26</v>
      </c>
      <c r="N148" s="26" t="s">
        <v>26</v>
      </c>
      <c r="O148" s="26" t="s">
        <v>26</v>
      </c>
      <c r="P148" s="26" t="s">
        <v>26</v>
      </c>
      <c r="Q148" s="26" t="s">
        <v>26</v>
      </c>
      <c r="R148" s="26" t="s">
        <v>26</v>
      </c>
      <c r="S148" s="26" t="s">
        <v>26</v>
      </c>
      <c r="T148" s="26" t="s">
        <v>26</v>
      </c>
      <c r="U148" s="11"/>
      <c r="V148" s="13"/>
      <c r="W148" s="12"/>
    </row>
    <row r="149" spans="2:23" customFormat="1" ht="19.5" x14ac:dyDescent="0.25">
      <c r="B149" s="24" t="s">
        <v>197</v>
      </c>
      <c r="C149" s="27" t="s">
        <v>77</v>
      </c>
      <c r="D149" s="26" t="s">
        <v>26</v>
      </c>
      <c r="E149" s="26" t="s">
        <v>26</v>
      </c>
      <c r="F149" s="26" t="s">
        <v>26</v>
      </c>
      <c r="G149" s="26" t="s">
        <v>26</v>
      </c>
      <c r="H149" s="26" t="s">
        <v>26</v>
      </c>
      <c r="I149" s="26" t="s">
        <v>26</v>
      </c>
      <c r="J149" s="26" t="s">
        <v>26</v>
      </c>
      <c r="K149" s="26" t="s">
        <v>26</v>
      </c>
      <c r="L149" s="26" t="s">
        <v>26</v>
      </c>
      <c r="M149" s="26" t="s">
        <v>26</v>
      </c>
      <c r="N149" s="26" t="s">
        <v>26</v>
      </c>
      <c r="O149" s="26" t="s">
        <v>26</v>
      </c>
      <c r="P149" s="26" t="s">
        <v>26</v>
      </c>
      <c r="Q149" s="26" t="s">
        <v>26</v>
      </c>
      <c r="R149" s="26" t="s">
        <v>26</v>
      </c>
      <c r="S149" s="26" t="s">
        <v>26</v>
      </c>
      <c r="T149" s="26" t="s">
        <v>26</v>
      </c>
      <c r="U149" s="11"/>
      <c r="V149" s="13"/>
      <c r="W149" s="12"/>
    </row>
    <row r="150" spans="2:23" customFormat="1" ht="19.5" x14ac:dyDescent="0.25">
      <c r="B150" s="24" t="s">
        <v>198</v>
      </c>
      <c r="C150" s="25" t="s">
        <v>50</v>
      </c>
      <c r="D150" s="26" t="s">
        <v>26</v>
      </c>
      <c r="E150" s="26" t="s">
        <v>26</v>
      </c>
      <c r="F150" s="26" t="s">
        <v>26</v>
      </c>
      <c r="G150" s="26" t="s">
        <v>26</v>
      </c>
      <c r="H150" s="26" t="s">
        <v>26</v>
      </c>
      <c r="I150" s="26" t="s">
        <v>26</v>
      </c>
      <c r="J150" s="26" t="s">
        <v>26</v>
      </c>
      <c r="K150" s="26" t="s">
        <v>26</v>
      </c>
      <c r="L150" s="26" t="s">
        <v>26</v>
      </c>
      <c r="M150" s="26" t="s">
        <v>26</v>
      </c>
      <c r="N150" s="26" t="s">
        <v>26</v>
      </c>
      <c r="O150" s="26" t="s">
        <v>26</v>
      </c>
      <c r="P150" s="26" t="s">
        <v>26</v>
      </c>
      <c r="Q150" s="26" t="s">
        <v>26</v>
      </c>
      <c r="R150" s="26" t="s">
        <v>26</v>
      </c>
      <c r="S150" s="26" t="s">
        <v>26</v>
      </c>
      <c r="T150" s="26" t="s">
        <v>26</v>
      </c>
      <c r="U150" s="11"/>
      <c r="V150" s="13"/>
      <c r="W150" s="12"/>
    </row>
    <row r="151" spans="2:23" customFormat="1" ht="19.5" x14ac:dyDescent="0.25">
      <c r="B151" s="24" t="s">
        <v>199</v>
      </c>
      <c r="C151" s="27" t="s">
        <v>75</v>
      </c>
      <c r="D151" s="26" t="s">
        <v>26</v>
      </c>
      <c r="E151" s="26" t="s">
        <v>26</v>
      </c>
      <c r="F151" s="26" t="s">
        <v>26</v>
      </c>
      <c r="G151" s="26" t="s">
        <v>26</v>
      </c>
      <c r="H151" s="26" t="s">
        <v>26</v>
      </c>
      <c r="I151" s="26" t="s">
        <v>26</v>
      </c>
      <c r="J151" s="26" t="s">
        <v>26</v>
      </c>
      <c r="K151" s="26" t="s">
        <v>26</v>
      </c>
      <c r="L151" s="26" t="s">
        <v>26</v>
      </c>
      <c r="M151" s="26" t="s">
        <v>26</v>
      </c>
      <c r="N151" s="26" t="s">
        <v>26</v>
      </c>
      <c r="O151" s="26" t="s">
        <v>26</v>
      </c>
      <c r="P151" s="26" t="s">
        <v>26</v>
      </c>
      <c r="Q151" s="26" t="s">
        <v>26</v>
      </c>
      <c r="R151" s="26" t="s">
        <v>26</v>
      </c>
      <c r="S151" s="26" t="s">
        <v>26</v>
      </c>
      <c r="T151" s="26" t="s">
        <v>26</v>
      </c>
      <c r="U151" s="11"/>
      <c r="V151" s="13"/>
      <c r="W151" s="12"/>
    </row>
    <row r="152" spans="2:23" customFormat="1" ht="19.5" x14ac:dyDescent="0.25">
      <c r="B152" s="24" t="s">
        <v>200</v>
      </c>
      <c r="C152" s="27" t="s">
        <v>77</v>
      </c>
      <c r="D152" s="26" t="s">
        <v>26</v>
      </c>
      <c r="E152" s="26" t="s">
        <v>26</v>
      </c>
      <c r="F152" s="26" t="s">
        <v>26</v>
      </c>
      <c r="G152" s="26" t="s">
        <v>26</v>
      </c>
      <c r="H152" s="26" t="s">
        <v>26</v>
      </c>
      <c r="I152" s="26" t="s">
        <v>26</v>
      </c>
      <c r="J152" s="26" t="s">
        <v>26</v>
      </c>
      <c r="K152" s="26" t="s">
        <v>26</v>
      </c>
      <c r="L152" s="26" t="s">
        <v>26</v>
      </c>
      <c r="M152" s="26" t="s">
        <v>26</v>
      </c>
      <c r="N152" s="26" t="s">
        <v>26</v>
      </c>
      <c r="O152" s="26" t="s">
        <v>26</v>
      </c>
      <c r="P152" s="26" t="s">
        <v>26</v>
      </c>
      <c r="Q152" s="26" t="s">
        <v>26</v>
      </c>
      <c r="R152" s="26" t="s">
        <v>26</v>
      </c>
      <c r="S152" s="26" t="s">
        <v>26</v>
      </c>
      <c r="T152" s="26" t="s">
        <v>26</v>
      </c>
      <c r="U152" s="11"/>
      <c r="V152" s="13"/>
      <c r="W152" s="12"/>
    </row>
    <row r="153" spans="2:23" customFormat="1" ht="19.5" x14ac:dyDescent="0.25">
      <c r="B153" s="24" t="s">
        <v>201</v>
      </c>
      <c r="C153" s="25" t="s">
        <v>52</v>
      </c>
      <c r="D153" s="26" t="s">
        <v>26</v>
      </c>
      <c r="E153" s="26" t="s">
        <v>26</v>
      </c>
      <c r="F153" s="26" t="s">
        <v>26</v>
      </c>
      <c r="G153" s="26" t="s">
        <v>26</v>
      </c>
      <c r="H153" s="26" t="s">
        <v>26</v>
      </c>
      <c r="I153" s="26" t="s">
        <v>26</v>
      </c>
      <c r="J153" s="26" t="s">
        <v>26</v>
      </c>
      <c r="K153" s="26" t="s">
        <v>26</v>
      </c>
      <c r="L153" s="26" t="s">
        <v>26</v>
      </c>
      <c r="M153" s="26" t="s">
        <v>26</v>
      </c>
      <c r="N153" s="26" t="s">
        <v>26</v>
      </c>
      <c r="O153" s="26" t="s">
        <v>26</v>
      </c>
      <c r="P153" s="26" t="s">
        <v>26</v>
      </c>
      <c r="Q153" s="26" t="s">
        <v>26</v>
      </c>
      <c r="R153" s="26" t="s">
        <v>26</v>
      </c>
      <c r="S153" s="26" t="s">
        <v>26</v>
      </c>
      <c r="T153" s="26" t="s">
        <v>26</v>
      </c>
      <c r="U153" s="11"/>
      <c r="V153" s="13"/>
      <c r="W153" s="12"/>
    </row>
    <row r="154" spans="2:23" customFormat="1" ht="19.5" x14ac:dyDescent="0.25">
      <c r="B154" s="24" t="s">
        <v>202</v>
      </c>
      <c r="C154" s="27" t="s">
        <v>75</v>
      </c>
      <c r="D154" s="26" t="s">
        <v>26</v>
      </c>
      <c r="E154" s="26" t="s">
        <v>26</v>
      </c>
      <c r="F154" s="26" t="s">
        <v>26</v>
      </c>
      <c r="G154" s="26" t="s">
        <v>26</v>
      </c>
      <c r="H154" s="26" t="s">
        <v>26</v>
      </c>
      <c r="I154" s="26" t="s">
        <v>26</v>
      </c>
      <c r="J154" s="26" t="s">
        <v>26</v>
      </c>
      <c r="K154" s="26" t="s">
        <v>26</v>
      </c>
      <c r="L154" s="26" t="s">
        <v>26</v>
      </c>
      <c r="M154" s="26" t="s">
        <v>26</v>
      </c>
      <c r="N154" s="26" t="s">
        <v>26</v>
      </c>
      <c r="O154" s="26" t="s">
        <v>26</v>
      </c>
      <c r="P154" s="26" t="s">
        <v>26</v>
      </c>
      <c r="Q154" s="26" t="s">
        <v>26</v>
      </c>
      <c r="R154" s="26" t="s">
        <v>26</v>
      </c>
      <c r="S154" s="26" t="s">
        <v>26</v>
      </c>
      <c r="T154" s="26" t="s">
        <v>26</v>
      </c>
      <c r="U154" s="11"/>
      <c r="V154" s="13"/>
      <c r="W154" s="12"/>
    </row>
    <row r="155" spans="2:23" customFormat="1" ht="19.5" x14ac:dyDescent="0.25">
      <c r="B155" s="24" t="s">
        <v>203</v>
      </c>
      <c r="C155" s="27" t="s">
        <v>77</v>
      </c>
      <c r="D155" s="26" t="s">
        <v>26</v>
      </c>
      <c r="E155" s="26" t="s">
        <v>26</v>
      </c>
      <c r="F155" s="26" t="s">
        <v>26</v>
      </c>
      <c r="G155" s="26" t="s">
        <v>26</v>
      </c>
      <c r="H155" s="26" t="s">
        <v>26</v>
      </c>
      <c r="I155" s="26" t="s">
        <v>26</v>
      </c>
      <c r="J155" s="26" t="s">
        <v>26</v>
      </c>
      <c r="K155" s="26" t="s">
        <v>26</v>
      </c>
      <c r="L155" s="26" t="s">
        <v>26</v>
      </c>
      <c r="M155" s="26" t="s">
        <v>26</v>
      </c>
      <c r="N155" s="26" t="s">
        <v>26</v>
      </c>
      <c r="O155" s="26" t="s">
        <v>26</v>
      </c>
      <c r="P155" s="26" t="s">
        <v>26</v>
      </c>
      <c r="Q155" s="26" t="s">
        <v>26</v>
      </c>
      <c r="R155" s="26" t="s">
        <v>26</v>
      </c>
      <c r="S155" s="26" t="s">
        <v>26</v>
      </c>
      <c r="T155" s="26" t="s">
        <v>26</v>
      </c>
      <c r="U155" s="11"/>
      <c r="V155" s="13"/>
      <c r="W155" s="12"/>
    </row>
    <row r="156" spans="2:23" customFormat="1" ht="19.5" x14ac:dyDescent="0.25">
      <c r="B156" s="24" t="s">
        <v>204</v>
      </c>
      <c r="C156" s="25" t="s">
        <v>54</v>
      </c>
      <c r="D156" s="26">
        <f t="shared" ref="D156:H156" si="42">+D157+D158</f>
        <v>0</v>
      </c>
      <c r="E156" s="26">
        <f t="shared" si="42"/>
        <v>0</v>
      </c>
      <c r="F156" s="26">
        <f t="shared" si="42"/>
        <v>0</v>
      </c>
      <c r="G156" s="26">
        <f t="shared" si="42"/>
        <v>0</v>
      </c>
      <c r="H156" s="26">
        <f t="shared" si="42"/>
        <v>0</v>
      </c>
      <c r="I156" s="26">
        <v>7</v>
      </c>
      <c r="J156" s="26">
        <v>6</v>
      </c>
      <c r="K156" s="26">
        <v>6</v>
      </c>
      <c r="L156" s="26">
        <v>6</v>
      </c>
      <c r="M156" s="26">
        <v>6.1</v>
      </c>
      <c r="N156" s="26">
        <v>6.1</v>
      </c>
      <c r="O156" s="26">
        <v>6.1</v>
      </c>
      <c r="P156" s="26">
        <v>3.2489999999999998E-2</v>
      </c>
      <c r="Q156" s="26">
        <v>38.989269999999998</v>
      </c>
      <c r="R156" s="26">
        <v>0.62329999999999997</v>
      </c>
      <c r="S156" s="26">
        <v>0.62329999999999997</v>
      </c>
      <c r="T156" s="26">
        <v>0.62329999999999997</v>
      </c>
      <c r="U156" s="11"/>
      <c r="V156" s="13"/>
      <c r="W156" s="12"/>
    </row>
    <row r="157" spans="2:23" customFormat="1" ht="19.5" x14ac:dyDescent="0.25">
      <c r="B157" s="24" t="s">
        <v>205</v>
      </c>
      <c r="C157" s="27" t="s">
        <v>75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7</v>
      </c>
      <c r="J157" s="26">
        <v>6</v>
      </c>
      <c r="K157" s="26">
        <v>6</v>
      </c>
      <c r="L157" s="26">
        <v>6</v>
      </c>
      <c r="M157" s="26">
        <v>6.1</v>
      </c>
      <c r="N157" s="26">
        <v>6.1</v>
      </c>
      <c r="O157" s="26">
        <v>6.1</v>
      </c>
      <c r="P157" s="26">
        <v>3.2489999999999998E-2</v>
      </c>
      <c r="Q157" s="26">
        <v>38.989269999999998</v>
      </c>
      <c r="R157" s="26">
        <v>0.62329999999999997</v>
      </c>
      <c r="S157" s="26">
        <v>0.62329999999999997</v>
      </c>
      <c r="T157" s="26">
        <v>0.62329999999999997</v>
      </c>
      <c r="U157" s="11"/>
      <c r="V157" s="13"/>
      <c r="W157" s="12"/>
    </row>
    <row r="158" spans="2:23" customFormat="1" ht="19.5" x14ac:dyDescent="0.25">
      <c r="B158" s="24" t="s">
        <v>206</v>
      </c>
      <c r="C158" s="27" t="s">
        <v>77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11"/>
      <c r="V158" s="13"/>
      <c r="W158" s="12"/>
    </row>
    <row r="159" spans="2:23" customFormat="1" ht="19.5" x14ac:dyDescent="0.25">
      <c r="B159" s="24" t="s">
        <v>207</v>
      </c>
      <c r="C159" s="25" t="s">
        <v>56</v>
      </c>
      <c r="D159" s="26">
        <f t="shared" ref="D159:H159" si="43">+D160+D161</f>
        <v>357.9</v>
      </c>
      <c r="E159" s="26">
        <f t="shared" si="43"/>
        <v>417</v>
      </c>
      <c r="F159" s="26">
        <f t="shared" si="43"/>
        <v>499.9</v>
      </c>
      <c r="G159" s="26">
        <f t="shared" si="43"/>
        <v>616.20000000000005</v>
      </c>
      <c r="H159" s="26">
        <f t="shared" si="43"/>
        <v>626.29999999999995</v>
      </c>
      <c r="I159" s="26">
        <v>702.2</v>
      </c>
      <c r="J159" s="26">
        <v>824.7</v>
      </c>
      <c r="K159" s="26">
        <v>850.90000000000009</v>
      </c>
      <c r="L159" s="26">
        <v>871.09999999999991</v>
      </c>
      <c r="M159" s="26">
        <v>958</v>
      </c>
      <c r="N159" s="26">
        <v>909.69999999999993</v>
      </c>
      <c r="O159" s="26">
        <v>1034.3000000000002</v>
      </c>
      <c r="P159" s="26">
        <v>1194.4586300000001</v>
      </c>
      <c r="Q159" s="26">
        <v>1398.9729200000002</v>
      </c>
      <c r="R159" s="26">
        <v>2006.5169100000001</v>
      </c>
      <c r="S159" s="26">
        <v>2753.5302699999997</v>
      </c>
      <c r="T159" s="26">
        <v>2917.8642399999999</v>
      </c>
      <c r="U159" s="11"/>
      <c r="V159" s="13"/>
      <c r="W159" s="12"/>
    </row>
    <row r="160" spans="2:23" customFormat="1" ht="19.5" x14ac:dyDescent="0.25">
      <c r="B160" s="24" t="s">
        <v>208</v>
      </c>
      <c r="C160" s="27" t="s">
        <v>75</v>
      </c>
      <c r="D160" s="26">
        <f t="shared" ref="D160:H161" si="44">+D163+D166</f>
        <v>357.9</v>
      </c>
      <c r="E160" s="26">
        <f t="shared" si="44"/>
        <v>417</v>
      </c>
      <c r="F160" s="26">
        <f t="shared" si="44"/>
        <v>499.9</v>
      </c>
      <c r="G160" s="26">
        <f t="shared" si="44"/>
        <v>616.20000000000005</v>
      </c>
      <c r="H160" s="26">
        <f t="shared" si="44"/>
        <v>626.29999999999995</v>
      </c>
      <c r="I160" s="26">
        <v>702.2</v>
      </c>
      <c r="J160" s="26">
        <v>824.7</v>
      </c>
      <c r="K160" s="26">
        <v>849.2</v>
      </c>
      <c r="L160" s="26">
        <v>870.8</v>
      </c>
      <c r="M160" s="26">
        <v>957.6</v>
      </c>
      <c r="N160" s="26">
        <v>909.3</v>
      </c>
      <c r="O160" s="26">
        <v>1033.9000000000001</v>
      </c>
      <c r="P160" s="26">
        <v>1194.10762</v>
      </c>
      <c r="Q160" s="26">
        <v>1398.6219100000001</v>
      </c>
      <c r="R160" s="26">
        <v>2006.1659</v>
      </c>
      <c r="S160" s="26">
        <v>2753.1792599999999</v>
      </c>
      <c r="T160" s="26">
        <v>2917.51323</v>
      </c>
      <c r="U160" s="11"/>
      <c r="V160" s="13"/>
      <c r="W160" s="12"/>
    </row>
    <row r="161" spans="2:23" customFormat="1" ht="19.5" x14ac:dyDescent="0.25">
      <c r="B161" s="24" t="s">
        <v>209</v>
      </c>
      <c r="C161" s="27" t="s">
        <v>77</v>
      </c>
      <c r="D161" s="26">
        <f t="shared" si="44"/>
        <v>0</v>
      </c>
      <c r="E161" s="26">
        <f t="shared" si="44"/>
        <v>0</v>
      </c>
      <c r="F161" s="26">
        <f t="shared" si="44"/>
        <v>0</v>
      </c>
      <c r="G161" s="26">
        <f t="shared" si="44"/>
        <v>0</v>
      </c>
      <c r="H161" s="26">
        <f t="shared" si="44"/>
        <v>0</v>
      </c>
      <c r="I161" s="26">
        <v>0</v>
      </c>
      <c r="J161" s="26">
        <v>0</v>
      </c>
      <c r="K161" s="26">
        <v>1.7</v>
      </c>
      <c r="L161" s="26">
        <v>0.3</v>
      </c>
      <c r="M161" s="26">
        <v>0.4</v>
      </c>
      <c r="N161" s="26">
        <v>0.4</v>
      </c>
      <c r="O161" s="26">
        <v>0.4</v>
      </c>
      <c r="P161" s="26">
        <v>0.35100999999999999</v>
      </c>
      <c r="Q161" s="26">
        <v>0.35100999999999999</v>
      </c>
      <c r="R161" s="26">
        <v>0.35100999999999999</v>
      </c>
      <c r="S161" s="26">
        <v>0.35100999999999999</v>
      </c>
      <c r="T161" s="26">
        <v>0.35100999999999999</v>
      </c>
      <c r="U161" s="11"/>
      <c r="V161" s="13"/>
      <c r="W161" s="12"/>
    </row>
    <row r="162" spans="2:23" customFormat="1" ht="19.5" x14ac:dyDescent="0.25">
      <c r="B162" s="24" t="s">
        <v>210</v>
      </c>
      <c r="C162" s="33" t="s">
        <v>58</v>
      </c>
      <c r="D162" s="26">
        <f t="shared" ref="D162:H162" si="45">+D163+D164</f>
        <v>0</v>
      </c>
      <c r="E162" s="26">
        <f t="shared" si="45"/>
        <v>0</v>
      </c>
      <c r="F162" s="26">
        <f t="shared" si="45"/>
        <v>0</v>
      </c>
      <c r="G162" s="26">
        <f t="shared" si="45"/>
        <v>0</v>
      </c>
      <c r="H162" s="26">
        <f t="shared" si="45"/>
        <v>0</v>
      </c>
      <c r="I162" s="26">
        <v>0</v>
      </c>
      <c r="J162" s="26">
        <v>0</v>
      </c>
      <c r="K162" s="26">
        <v>1.7</v>
      </c>
      <c r="L162" s="26">
        <v>0.3</v>
      </c>
      <c r="M162" s="26">
        <v>0.4</v>
      </c>
      <c r="N162" s="26">
        <v>0.4</v>
      </c>
      <c r="O162" s="26">
        <v>0.4</v>
      </c>
      <c r="P162" s="26">
        <v>0.35100999999999999</v>
      </c>
      <c r="Q162" s="26">
        <v>0.35100999999999999</v>
      </c>
      <c r="R162" s="26">
        <v>0.35100999999999999</v>
      </c>
      <c r="S162" s="26">
        <v>0.35100999999999999</v>
      </c>
      <c r="T162" s="26">
        <v>0.35100999999999999</v>
      </c>
      <c r="U162" s="11"/>
      <c r="V162" s="13"/>
      <c r="W162" s="12"/>
    </row>
    <row r="163" spans="2:23" customFormat="1" ht="19.5" x14ac:dyDescent="0.25">
      <c r="B163" s="24" t="s">
        <v>211</v>
      </c>
      <c r="C163" s="34" t="s">
        <v>75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11"/>
      <c r="V163" s="13"/>
      <c r="W163" s="12"/>
    </row>
    <row r="164" spans="2:23" customFormat="1" ht="19.5" x14ac:dyDescent="0.25">
      <c r="B164" s="24" t="s">
        <v>212</v>
      </c>
      <c r="C164" s="34" t="s">
        <v>77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1.7</v>
      </c>
      <c r="L164" s="26">
        <v>0.3</v>
      </c>
      <c r="M164" s="26">
        <v>0.4</v>
      </c>
      <c r="N164" s="26">
        <v>0.4</v>
      </c>
      <c r="O164" s="26">
        <v>0.4</v>
      </c>
      <c r="P164" s="26">
        <v>0.35100999999999999</v>
      </c>
      <c r="Q164" s="26">
        <v>0.35100999999999999</v>
      </c>
      <c r="R164" s="26">
        <v>0.35100999999999999</v>
      </c>
      <c r="S164" s="26">
        <v>0.35100999999999999</v>
      </c>
      <c r="T164" s="26">
        <v>0.35100999999999999</v>
      </c>
      <c r="U164" s="11"/>
      <c r="V164" s="13"/>
      <c r="W164" s="12"/>
    </row>
    <row r="165" spans="2:23" customFormat="1" ht="19.5" x14ac:dyDescent="0.25">
      <c r="B165" s="24" t="s">
        <v>213</v>
      </c>
      <c r="C165" s="33" t="s">
        <v>60</v>
      </c>
      <c r="D165" s="26">
        <f t="shared" ref="D165:H165" si="46">+D166+D167</f>
        <v>357.9</v>
      </c>
      <c r="E165" s="26">
        <f t="shared" si="46"/>
        <v>417</v>
      </c>
      <c r="F165" s="26">
        <f t="shared" si="46"/>
        <v>499.9</v>
      </c>
      <c r="G165" s="26">
        <f t="shared" si="46"/>
        <v>616.20000000000005</v>
      </c>
      <c r="H165" s="26">
        <f t="shared" si="46"/>
        <v>626.29999999999995</v>
      </c>
      <c r="I165" s="26">
        <v>702.2</v>
      </c>
      <c r="J165" s="26">
        <v>824.7</v>
      </c>
      <c r="K165" s="26">
        <v>849.2</v>
      </c>
      <c r="L165" s="26">
        <v>870.8</v>
      </c>
      <c r="M165" s="26">
        <v>957.6</v>
      </c>
      <c r="N165" s="26">
        <v>909.3</v>
      </c>
      <c r="O165" s="26">
        <v>1033.9000000000001</v>
      </c>
      <c r="P165" s="26">
        <v>1194.10762</v>
      </c>
      <c r="Q165" s="26">
        <v>1398.6219100000001</v>
      </c>
      <c r="R165" s="26">
        <v>2006.1659</v>
      </c>
      <c r="S165" s="26">
        <v>2753.1792599999999</v>
      </c>
      <c r="T165" s="26">
        <v>2917.51323</v>
      </c>
      <c r="U165" s="11"/>
      <c r="V165" s="13"/>
      <c r="W165" s="12"/>
    </row>
    <row r="166" spans="2:23" customFormat="1" ht="19.5" x14ac:dyDescent="0.25">
      <c r="B166" s="24" t="s">
        <v>214</v>
      </c>
      <c r="C166" s="34" t="s">
        <v>75</v>
      </c>
      <c r="D166" s="26">
        <v>357.9</v>
      </c>
      <c r="E166" s="26">
        <v>417</v>
      </c>
      <c r="F166" s="26">
        <v>499.9</v>
      </c>
      <c r="G166" s="26">
        <v>616.20000000000005</v>
      </c>
      <c r="H166" s="26">
        <v>626.29999999999995</v>
      </c>
      <c r="I166" s="26">
        <v>702.2</v>
      </c>
      <c r="J166" s="26">
        <v>824.7</v>
      </c>
      <c r="K166" s="26">
        <v>849.2</v>
      </c>
      <c r="L166" s="26">
        <v>870.8</v>
      </c>
      <c r="M166" s="26">
        <v>957.6</v>
      </c>
      <c r="N166" s="26">
        <v>909.3</v>
      </c>
      <c r="O166" s="26">
        <v>1033.9000000000001</v>
      </c>
      <c r="P166" s="26">
        <v>1194.10762</v>
      </c>
      <c r="Q166" s="26">
        <v>1398.6219100000001</v>
      </c>
      <c r="R166" s="26">
        <v>2006.1659</v>
      </c>
      <c r="S166" s="26">
        <v>2753.1792599999999</v>
      </c>
      <c r="T166" s="26">
        <v>2917.51323</v>
      </c>
      <c r="U166" s="11"/>
      <c r="V166" s="13"/>
      <c r="W166" s="12"/>
    </row>
    <row r="167" spans="2:23" customFormat="1" ht="19.5" x14ac:dyDescent="0.25">
      <c r="B167" s="24" t="s">
        <v>215</v>
      </c>
      <c r="C167" s="34" t="s">
        <v>77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11"/>
      <c r="V167" s="13"/>
      <c r="W167" s="12"/>
    </row>
    <row r="168" spans="2:23" customFormat="1" ht="19.5" x14ac:dyDescent="0.25">
      <c r="B168" s="21" t="s">
        <v>216</v>
      </c>
      <c r="C168" s="22" t="s">
        <v>2</v>
      </c>
      <c r="D168" s="23">
        <f t="shared" ref="D168:H168" si="47">+D169+D181+D178+D175</f>
        <v>214.1</v>
      </c>
      <c r="E168" s="23">
        <f t="shared" si="47"/>
        <v>238.8</v>
      </c>
      <c r="F168" s="23">
        <f t="shared" si="47"/>
        <v>214.2</v>
      </c>
      <c r="G168" s="23">
        <f t="shared" si="47"/>
        <v>479.1</v>
      </c>
      <c r="H168" s="23">
        <f t="shared" si="47"/>
        <v>300.09999999999997</v>
      </c>
      <c r="I168" s="23">
        <v>441.3</v>
      </c>
      <c r="J168" s="23">
        <v>487.2</v>
      </c>
      <c r="K168" s="23">
        <v>418.6</v>
      </c>
      <c r="L168" s="23">
        <v>397.2</v>
      </c>
      <c r="M168" s="23">
        <v>443.7</v>
      </c>
      <c r="N168" s="23">
        <v>578.39999999999986</v>
      </c>
      <c r="O168" s="23">
        <v>558.70000000000005</v>
      </c>
      <c r="P168" s="23">
        <v>595.15839999999992</v>
      </c>
      <c r="Q168" s="23">
        <v>719.45748000000003</v>
      </c>
      <c r="R168" s="23">
        <v>890.54684999999995</v>
      </c>
      <c r="S168" s="23">
        <v>1613.0312800000002</v>
      </c>
      <c r="T168" s="23">
        <v>1967.5281500000001</v>
      </c>
      <c r="U168" s="11"/>
      <c r="V168" s="13"/>
      <c r="W168" s="12"/>
    </row>
    <row r="169" spans="2:23" customFormat="1" ht="19.5" x14ac:dyDescent="0.25">
      <c r="B169" s="24" t="s">
        <v>217</v>
      </c>
      <c r="C169" s="25" t="s">
        <v>48</v>
      </c>
      <c r="D169" s="26">
        <f t="shared" ref="D169:H169" si="48">+D170</f>
        <v>0</v>
      </c>
      <c r="E169" s="26">
        <f t="shared" si="48"/>
        <v>0</v>
      </c>
      <c r="F169" s="26">
        <f t="shared" si="48"/>
        <v>0</v>
      </c>
      <c r="G169" s="26">
        <f t="shared" si="48"/>
        <v>0</v>
      </c>
      <c r="H169" s="26">
        <f t="shared" si="48"/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0.1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11"/>
      <c r="V169" s="13"/>
      <c r="W169" s="12"/>
    </row>
    <row r="170" spans="2:23" customFormat="1" ht="19.5" x14ac:dyDescent="0.25">
      <c r="B170" s="24" t="s">
        <v>218</v>
      </c>
      <c r="C170" s="27" t="s">
        <v>75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0.1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11"/>
      <c r="V170" s="13"/>
      <c r="W170" s="12"/>
    </row>
    <row r="171" spans="2:23" customFormat="1" ht="19.5" x14ac:dyDescent="0.25">
      <c r="B171" s="24" t="s">
        <v>219</v>
      </c>
      <c r="C171" s="27" t="s">
        <v>77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11"/>
      <c r="V171" s="13"/>
      <c r="W171" s="12"/>
    </row>
    <row r="172" spans="2:23" customFormat="1" ht="19.5" x14ac:dyDescent="0.25">
      <c r="B172" s="24" t="s">
        <v>220</v>
      </c>
      <c r="C172" s="25" t="s">
        <v>50</v>
      </c>
      <c r="D172" s="26" t="s">
        <v>26</v>
      </c>
      <c r="E172" s="26" t="s">
        <v>26</v>
      </c>
      <c r="F172" s="26" t="s">
        <v>26</v>
      </c>
      <c r="G172" s="26" t="s">
        <v>26</v>
      </c>
      <c r="H172" s="26" t="s">
        <v>26</v>
      </c>
      <c r="I172" s="26" t="s">
        <v>26</v>
      </c>
      <c r="J172" s="26" t="s">
        <v>26</v>
      </c>
      <c r="K172" s="26" t="s">
        <v>26</v>
      </c>
      <c r="L172" s="26" t="s">
        <v>26</v>
      </c>
      <c r="M172" s="26" t="s">
        <v>26</v>
      </c>
      <c r="N172" s="26" t="s">
        <v>26</v>
      </c>
      <c r="O172" s="26" t="s">
        <v>26</v>
      </c>
      <c r="P172" s="26" t="s">
        <v>26</v>
      </c>
      <c r="Q172" s="26" t="s">
        <v>26</v>
      </c>
      <c r="R172" s="26" t="s">
        <v>26</v>
      </c>
      <c r="S172" s="26" t="s">
        <v>26</v>
      </c>
      <c r="T172" s="26" t="s">
        <v>26</v>
      </c>
      <c r="U172" s="11"/>
      <c r="V172" s="13"/>
      <c r="W172" s="12"/>
    </row>
    <row r="173" spans="2:23" customFormat="1" ht="19.5" x14ac:dyDescent="0.25">
      <c r="B173" s="24" t="s">
        <v>221</v>
      </c>
      <c r="C173" s="27" t="s">
        <v>75</v>
      </c>
      <c r="D173" s="26" t="s">
        <v>26</v>
      </c>
      <c r="E173" s="26" t="s">
        <v>26</v>
      </c>
      <c r="F173" s="26" t="s">
        <v>26</v>
      </c>
      <c r="G173" s="26" t="s">
        <v>26</v>
      </c>
      <c r="H173" s="26" t="s">
        <v>26</v>
      </c>
      <c r="I173" s="26" t="s">
        <v>26</v>
      </c>
      <c r="J173" s="26" t="s">
        <v>26</v>
      </c>
      <c r="K173" s="26" t="s">
        <v>26</v>
      </c>
      <c r="L173" s="26" t="s">
        <v>26</v>
      </c>
      <c r="M173" s="26" t="s">
        <v>26</v>
      </c>
      <c r="N173" s="26" t="s">
        <v>26</v>
      </c>
      <c r="O173" s="26" t="s">
        <v>26</v>
      </c>
      <c r="P173" s="26" t="s">
        <v>26</v>
      </c>
      <c r="Q173" s="26" t="s">
        <v>26</v>
      </c>
      <c r="R173" s="26" t="s">
        <v>26</v>
      </c>
      <c r="S173" s="26" t="s">
        <v>26</v>
      </c>
      <c r="T173" s="26" t="s">
        <v>26</v>
      </c>
      <c r="U173" s="11"/>
      <c r="V173" s="13"/>
      <c r="W173" s="12"/>
    </row>
    <row r="174" spans="2:23" customFormat="1" ht="19.5" x14ac:dyDescent="0.25">
      <c r="B174" s="24" t="s">
        <v>222</v>
      </c>
      <c r="C174" s="27" t="s">
        <v>77</v>
      </c>
      <c r="D174" s="26" t="s">
        <v>26</v>
      </c>
      <c r="E174" s="26" t="s">
        <v>26</v>
      </c>
      <c r="F174" s="26" t="s">
        <v>26</v>
      </c>
      <c r="G174" s="26" t="s">
        <v>26</v>
      </c>
      <c r="H174" s="26" t="s">
        <v>26</v>
      </c>
      <c r="I174" s="26" t="s">
        <v>26</v>
      </c>
      <c r="J174" s="26" t="s">
        <v>26</v>
      </c>
      <c r="K174" s="26" t="s">
        <v>26</v>
      </c>
      <c r="L174" s="26" t="s">
        <v>26</v>
      </c>
      <c r="M174" s="26" t="s">
        <v>26</v>
      </c>
      <c r="N174" s="26" t="s">
        <v>26</v>
      </c>
      <c r="O174" s="26" t="s">
        <v>26</v>
      </c>
      <c r="P174" s="26" t="s">
        <v>26</v>
      </c>
      <c r="Q174" s="26" t="s">
        <v>26</v>
      </c>
      <c r="R174" s="26" t="s">
        <v>26</v>
      </c>
      <c r="S174" s="26" t="s">
        <v>26</v>
      </c>
      <c r="T174" s="26" t="s">
        <v>26</v>
      </c>
      <c r="U174" s="11"/>
      <c r="V174" s="13"/>
      <c r="W174" s="12"/>
    </row>
    <row r="175" spans="2:23" customFormat="1" ht="19.5" x14ac:dyDescent="0.25">
      <c r="B175" s="24" t="s">
        <v>223</v>
      </c>
      <c r="C175" s="25" t="s">
        <v>52</v>
      </c>
      <c r="D175" s="26">
        <f t="shared" ref="D175:H175" si="49">+D176+D177</f>
        <v>28.8</v>
      </c>
      <c r="E175" s="26">
        <f t="shared" si="49"/>
        <v>26</v>
      </c>
      <c r="F175" s="26">
        <f t="shared" si="49"/>
        <v>21.2</v>
      </c>
      <c r="G175" s="26">
        <f t="shared" si="49"/>
        <v>14.899999999999999</v>
      </c>
      <c r="H175" s="26">
        <f t="shared" si="49"/>
        <v>32.700000000000003</v>
      </c>
      <c r="I175" s="26">
        <v>27.8</v>
      </c>
      <c r="J175" s="26">
        <v>32.200000000000003</v>
      </c>
      <c r="K175" s="26">
        <v>15.9</v>
      </c>
      <c r="L175" s="26">
        <v>19.5</v>
      </c>
      <c r="M175" s="26">
        <v>38.5</v>
      </c>
      <c r="N175" s="26">
        <v>48.3</v>
      </c>
      <c r="O175" s="26">
        <v>37</v>
      </c>
      <c r="P175" s="26">
        <v>38.984259999999999</v>
      </c>
      <c r="Q175" s="26">
        <v>38.136699999999998</v>
      </c>
      <c r="R175" s="26">
        <v>39.318570000000001</v>
      </c>
      <c r="S175" s="26">
        <v>36.277940000000001</v>
      </c>
      <c r="T175" s="26">
        <v>28.919730000000001</v>
      </c>
      <c r="U175" s="11"/>
      <c r="V175" s="13"/>
      <c r="W175" s="12"/>
    </row>
    <row r="176" spans="2:23" customFormat="1" ht="19.5" x14ac:dyDescent="0.25">
      <c r="B176" s="24" t="s">
        <v>224</v>
      </c>
      <c r="C176" s="27" t="s">
        <v>75</v>
      </c>
      <c r="D176" s="26">
        <v>25.1</v>
      </c>
      <c r="E176" s="26">
        <v>21.2</v>
      </c>
      <c r="F176" s="26">
        <v>19</v>
      </c>
      <c r="G176" s="26">
        <v>13.2</v>
      </c>
      <c r="H176" s="26">
        <v>21.7</v>
      </c>
      <c r="I176" s="26">
        <v>23</v>
      </c>
      <c r="J176" s="26">
        <v>23.1</v>
      </c>
      <c r="K176" s="26">
        <v>12.5</v>
      </c>
      <c r="L176" s="26">
        <v>7.7</v>
      </c>
      <c r="M176" s="26">
        <v>13</v>
      </c>
      <c r="N176" s="26">
        <v>20.399999999999999</v>
      </c>
      <c r="O176" s="26">
        <v>7.4</v>
      </c>
      <c r="P176" s="26">
        <v>8.3821999999999992</v>
      </c>
      <c r="Q176" s="26">
        <v>10.68727</v>
      </c>
      <c r="R176" s="26">
        <v>11.69448</v>
      </c>
      <c r="S176" s="26">
        <v>8.5293200000000002</v>
      </c>
      <c r="T176" s="26">
        <v>3.4870199999999998</v>
      </c>
      <c r="U176" s="11"/>
      <c r="V176" s="13"/>
      <c r="W176" s="12"/>
    </row>
    <row r="177" spans="2:23" customFormat="1" ht="19.5" x14ac:dyDescent="0.25">
      <c r="B177" s="24" t="s">
        <v>225</v>
      </c>
      <c r="C177" s="27" t="s">
        <v>77</v>
      </c>
      <c r="D177" s="26">
        <v>3.7</v>
      </c>
      <c r="E177" s="26">
        <v>4.8</v>
      </c>
      <c r="F177" s="26">
        <v>2.2000000000000002</v>
      </c>
      <c r="G177" s="26">
        <v>1.7</v>
      </c>
      <c r="H177" s="26">
        <v>11</v>
      </c>
      <c r="I177" s="26">
        <v>4.8</v>
      </c>
      <c r="J177" s="26">
        <v>9.1</v>
      </c>
      <c r="K177" s="26">
        <v>3.4</v>
      </c>
      <c r="L177" s="26">
        <v>11.8</v>
      </c>
      <c r="M177" s="26">
        <v>25.5</v>
      </c>
      <c r="N177" s="26">
        <v>27.9</v>
      </c>
      <c r="O177" s="26">
        <v>29.6</v>
      </c>
      <c r="P177" s="26">
        <v>30.602060000000002</v>
      </c>
      <c r="Q177" s="26">
        <v>27.44943</v>
      </c>
      <c r="R177" s="26">
        <v>27.624089999999999</v>
      </c>
      <c r="S177" s="26">
        <v>27.748619999999999</v>
      </c>
      <c r="T177" s="26">
        <v>25.43271</v>
      </c>
      <c r="U177" s="11"/>
      <c r="V177" s="13"/>
      <c r="W177" s="12"/>
    </row>
    <row r="178" spans="2:23" customFormat="1" ht="19.5" x14ac:dyDescent="0.25">
      <c r="B178" s="24" t="s">
        <v>226</v>
      </c>
      <c r="C178" s="25" t="s">
        <v>54</v>
      </c>
      <c r="D178" s="26">
        <f t="shared" ref="D178:H178" si="50">+D179+D180</f>
        <v>27.099999999999998</v>
      </c>
      <c r="E178" s="26">
        <f t="shared" si="50"/>
        <v>54.5</v>
      </c>
      <c r="F178" s="26">
        <f t="shared" si="50"/>
        <v>54.599999999999994</v>
      </c>
      <c r="G178" s="26">
        <f t="shared" si="50"/>
        <v>64.599999999999994</v>
      </c>
      <c r="H178" s="26">
        <f t="shared" si="50"/>
        <v>90</v>
      </c>
      <c r="I178" s="26">
        <v>184.3</v>
      </c>
      <c r="J178" s="26">
        <v>260</v>
      </c>
      <c r="K178" s="26">
        <v>142.1</v>
      </c>
      <c r="L178" s="26">
        <v>141.69999999999999</v>
      </c>
      <c r="M178" s="26">
        <v>198</v>
      </c>
      <c r="N178" s="26">
        <v>298.2</v>
      </c>
      <c r="O178" s="26">
        <v>314.40000000000003</v>
      </c>
      <c r="P178" s="26">
        <v>273.71406000000002</v>
      </c>
      <c r="Q178" s="26">
        <v>421.73292999999995</v>
      </c>
      <c r="R178" s="26">
        <v>308.77572999999995</v>
      </c>
      <c r="S178" s="26">
        <v>219.52742000000001</v>
      </c>
      <c r="T178" s="26">
        <v>116.99404</v>
      </c>
      <c r="U178" s="11"/>
      <c r="V178" s="13"/>
      <c r="W178" s="12"/>
    </row>
    <row r="179" spans="2:23" customFormat="1" ht="19.5" x14ac:dyDescent="0.25">
      <c r="B179" s="24" t="s">
        <v>227</v>
      </c>
      <c r="C179" s="27" t="s">
        <v>75</v>
      </c>
      <c r="D179" s="26">
        <v>27.099999999999998</v>
      </c>
      <c r="E179" s="26">
        <v>27.799999999999997</v>
      </c>
      <c r="F179" s="26">
        <v>24.4</v>
      </c>
      <c r="G179" s="26">
        <v>25.4</v>
      </c>
      <c r="H179" s="26">
        <v>27.6</v>
      </c>
      <c r="I179" s="26">
        <v>27.9</v>
      </c>
      <c r="J179" s="26">
        <v>28.8</v>
      </c>
      <c r="K179" s="26">
        <v>28.6</v>
      </c>
      <c r="L179" s="26">
        <v>29</v>
      </c>
      <c r="M179" s="26">
        <v>29.8</v>
      </c>
      <c r="N179" s="26">
        <v>29.8</v>
      </c>
      <c r="O179" s="26">
        <v>29.8</v>
      </c>
      <c r="P179" s="26">
        <v>29.817080000000001</v>
      </c>
      <c r="Q179" s="26">
        <v>29.817080000000001</v>
      </c>
      <c r="R179" s="26">
        <v>29.817080000000001</v>
      </c>
      <c r="S179" s="26">
        <v>29.817080000000001</v>
      </c>
      <c r="T179" s="26">
        <v>29.817080000000001</v>
      </c>
      <c r="U179" s="11"/>
      <c r="V179" s="13"/>
      <c r="W179" s="12"/>
    </row>
    <row r="180" spans="2:23" customFormat="1" ht="19.5" x14ac:dyDescent="0.25">
      <c r="B180" s="24" t="s">
        <v>228</v>
      </c>
      <c r="C180" s="27" t="s">
        <v>77</v>
      </c>
      <c r="D180" s="26">
        <v>0</v>
      </c>
      <c r="E180" s="26">
        <v>26.7</v>
      </c>
      <c r="F180" s="26">
        <v>30.2</v>
      </c>
      <c r="G180" s="26">
        <v>39.200000000000003</v>
      </c>
      <c r="H180" s="26">
        <v>62.4</v>
      </c>
      <c r="I180" s="26">
        <v>156.4</v>
      </c>
      <c r="J180" s="26">
        <v>231.2</v>
      </c>
      <c r="K180" s="26">
        <v>113.5</v>
      </c>
      <c r="L180" s="26">
        <v>112.7</v>
      </c>
      <c r="M180" s="26">
        <v>168.2</v>
      </c>
      <c r="N180" s="26">
        <v>268.39999999999998</v>
      </c>
      <c r="O180" s="26">
        <v>284.60000000000002</v>
      </c>
      <c r="P180" s="26">
        <v>243.89698000000001</v>
      </c>
      <c r="Q180" s="26">
        <v>391.91584999999998</v>
      </c>
      <c r="R180" s="26">
        <v>278.95864999999998</v>
      </c>
      <c r="S180" s="26">
        <v>189.71034</v>
      </c>
      <c r="T180" s="26">
        <v>87.176959999999994</v>
      </c>
      <c r="U180" s="11"/>
      <c r="V180" s="13"/>
      <c r="W180" s="12"/>
    </row>
    <row r="181" spans="2:23" customFormat="1" ht="19.5" x14ac:dyDescent="0.25">
      <c r="B181" s="24" t="s">
        <v>229</v>
      </c>
      <c r="C181" s="25" t="s">
        <v>56</v>
      </c>
      <c r="D181" s="26">
        <f t="shared" ref="D181:H181" si="51">+D182+D183</f>
        <v>158.19999999999999</v>
      </c>
      <c r="E181" s="26">
        <f t="shared" si="51"/>
        <v>158.30000000000001</v>
      </c>
      <c r="F181" s="26">
        <f t="shared" si="51"/>
        <v>138.4</v>
      </c>
      <c r="G181" s="26">
        <f t="shared" si="51"/>
        <v>399.6</v>
      </c>
      <c r="H181" s="26">
        <f t="shared" si="51"/>
        <v>177.4</v>
      </c>
      <c r="I181" s="26">
        <v>229.2</v>
      </c>
      <c r="J181" s="26">
        <v>195</v>
      </c>
      <c r="K181" s="26">
        <v>260.60000000000002</v>
      </c>
      <c r="L181" s="26">
        <v>236</v>
      </c>
      <c r="M181" s="26">
        <v>207.2</v>
      </c>
      <c r="N181" s="26">
        <v>231.79999999999998</v>
      </c>
      <c r="O181" s="26">
        <v>207.3</v>
      </c>
      <c r="P181" s="26">
        <v>282.46007999999995</v>
      </c>
      <c r="Q181" s="26">
        <v>259.58785</v>
      </c>
      <c r="R181" s="26">
        <v>542.45254999999997</v>
      </c>
      <c r="S181" s="26">
        <v>1357.2259200000001</v>
      </c>
      <c r="T181" s="26">
        <v>1821.61438</v>
      </c>
      <c r="U181" s="11"/>
      <c r="V181" s="13"/>
      <c r="W181" s="12"/>
    </row>
    <row r="182" spans="2:23" customFormat="1" ht="19.5" x14ac:dyDescent="0.25">
      <c r="B182" s="24" t="s">
        <v>230</v>
      </c>
      <c r="C182" s="27" t="s">
        <v>75</v>
      </c>
      <c r="D182" s="26">
        <f t="shared" ref="D182:H183" si="52">+D185+D188</f>
        <v>77.2</v>
      </c>
      <c r="E182" s="26">
        <f t="shared" si="52"/>
        <v>76.600000000000009</v>
      </c>
      <c r="F182" s="26">
        <f t="shared" si="52"/>
        <v>56.4</v>
      </c>
      <c r="G182" s="26">
        <f t="shared" si="52"/>
        <v>226.60000000000002</v>
      </c>
      <c r="H182" s="26">
        <f t="shared" si="52"/>
        <v>58.4</v>
      </c>
      <c r="I182" s="26">
        <v>119.9</v>
      </c>
      <c r="J182" s="26">
        <v>66.8</v>
      </c>
      <c r="K182" s="26">
        <v>113.3</v>
      </c>
      <c r="L182" s="26">
        <v>96</v>
      </c>
      <c r="M182" s="26">
        <v>86.7</v>
      </c>
      <c r="N182" s="26">
        <v>102.4</v>
      </c>
      <c r="O182" s="26">
        <v>78</v>
      </c>
      <c r="P182" s="26">
        <v>149.02258999999998</v>
      </c>
      <c r="Q182" s="26">
        <v>128.24068</v>
      </c>
      <c r="R182" s="26">
        <v>406.15183999999999</v>
      </c>
      <c r="S182" s="26">
        <v>1208.4498000000001</v>
      </c>
      <c r="T182" s="26">
        <v>1679.2930899999999</v>
      </c>
      <c r="U182" s="11"/>
      <c r="V182" s="13"/>
      <c r="W182" s="12"/>
    </row>
    <row r="183" spans="2:23" customFormat="1" ht="19.5" x14ac:dyDescent="0.25">
      <c r="B183" s="24" t="s">
        <v>231</v>
      </c>
      <c r="C183" s="27" t="s">
        <v>77</v>
      </c>
      <c r="D183" s="26">
        <f t="shared" si="52"/>
        <v>81</v>
      </c>
      <c r="E183" s="26">
        <f t="shared" si="52"/>
        <v>81.7</v>
      </c>
      <c r="F183" s="26">
        <f t="shared" si="52"/>
        <v>82</v>
      </c>
      <c r="G183" s="26">
        <f t="shared" si="52"/>
        <v>173</v>
      </c>
      <c r="H183" s="26">
        <f t="shared" si="52"/>
        <v>119</v>
      </c>
      <c r="I183" s="26">
        <v>109.3</v>
      </c>
      <c r="J183" s="26">
        <v>128.20000000000002</v>
      </c>
      <c r="K183" s="26">
        <v>147.30000000000001</v>
      </c>
      <c r="L183" s="26">
        <v>140</v>
      </c>
      <c r="M183" s="26">
        <v>120.49999999999999</v>
      </c>
      <c r="N183" s="26">
        <v>129.39999999999998</v>
      </c>
      <c r="O183" s="26">
        <v>129.30000000000001</v>
      </c>
      <c r="P183" s="26">
        <v>133.43749</v>
      </c>
      <c r="Q183" s="26">
        <v>131.34717000000001</v>
      </c>
      <c r="R183" s="26">
        <v>136.30070999999998</v>
      </c>
      <c r="S183" s="26">
        <v>148.77611999999999</v>
      </c>
      <c r="T183" s="26">
        <v>142.32129</v>
      </c>
      <c r="U183" s="11"/>
      <c r="V183" s="13"/>
      <c r="W183" s="12"/>
    </row>
    <row r="184" spans="2:23" customFormat="1" ht="19.5" x14ac:dyDescent="0.25">
      <c r="B184" s="24" t="s">
        <v>232</v>
      </c>
      <c r="C184" s="33" t="s">
        <v>58</v>
      </c>
      <c r="D184" s="26">
        <f t="shared" ref="D184:H184" si="53">+D185+D186</f>
        <v>1.1000000000000001</v>
      </c>
      <c r="E184" s="26">
        <f t="shared" si="53"/>
        <v>2.6</v>
      </c>
      <c r="F184" s="26">
        <f t="shared" si="53"/>
        <v>3.1</v>
      </c>
      <c r="G184" s="26">
        <f t="shared" si="53"/>
        <v>95.899999999999991</v>
      </c>
      <c r="H184" s="26">
        <f t="shared" si="53"/>
        <v>46.400000000000006</v>
      </c>
      <c r="I184" s="26">
        <v>40.200000000000003</v>
      </c>
      <c r="J184" s="26">
        <v>37.200000000000003</v>
      </c>
      <c r="K184" s="26">
        <v>47.900000000000006</v>
      </c>
      <c r="L184" s="26">
        <v>63.599999999999994</v>
      </c>
      <c r="M184" s="26">
        <v>75.3</v>
      </c>
      <c r="N184" s="26">
        <v>63.4</v>
      </c>
      <c r="O184" s="26">
        <v>61.199999999999996</v>
      </c>
      <c r="P184" s="26">
        <v>62.044060000000002</v>
      </c>
      <c r="Q184" s="26">
        <v>54.558149999999998</v>
      </c>
      <c r="R184" s="26">
        <v>44.758510000000001</v>
      </c>
      <c r="S184" s="26">
        <v>64.646079999999998</v>
      </c>
      <c r="T184" s="26">
        <v>55.689899999999994</v>
      </c>
      <c r="U184" s="11"/>
      <c r="V184" s="13"/>
      <c r="W184" s="12"/>
    </row>
    <row r="185" spans="2:23" customFormat="1" ht="21" customHeight="1" x14ac:dyDescent="0.25">
      <c r="B185" s="24" t="s">
        <v>233</v>
      </c>
      <c r="C185" s="34" t="s">
        <v>75</v>
      </c>
      <c r="D185" s="26">
        <v>0</v>
      </c>
      <c r="E185" s="26">
        <v>0.9</v>
      </c>
      <c r="F185" s="26">
        <v>1.8</v>
      </c>
      <c r="G185" s="26">
        <v>5.8</v>
      </c>
      <c r="H185" s="26">
        <v>7.7</v>
      </c>
      <c r="I185" s="26">
        <v>9.6999999999999993</v>
      </c>
      <c r="J185" s="26">
        <v>7.9</v>
      </c>
      <c r="K185" s="26">
        <v>6.7</v>
      </c>
      <c r="L185" s="26">
        <v>15.2</v>
      </c>
      <c r="M185" s="26">
        <v>21</v>
      </c>
      <c r="N185" s="26">
        <v>21.1</v>
      </c>
      <c r="O185" s="26">
        <v>18.899999999999999</v>
      </c>
      <c r="P185" s="26">
        <v>19.720320000000001</v>
      </c>
      <c r="Q185" s="26">
        <v>12.23441</v>
      </c>
      <c r="R185" s="26">
        <v>9.72166</v>
      </c>
      <c r="S185" s="26">
        <v>10.18441</v>
      </c>
      <c r="T185" s="26">
        <v>10.31531</v>
      </c>
      <c r="U185" s="11"/>
      <c r="V185" s="13"/>
      <c r="W185" s="12"/>
    </row>
    <row r="186" spans="2:23" customFormat="1" ht="19.5" x14ac:dyDescent="0.25">
      <c r="B186" s="24" t="s">
        <v>234</v>
      </c>
      <c r="C186" s="34" t="s">
        <v>77</v>
      </c>
      <c r="D186" s="26">
        <v>1.1000000000000001</v>
      </c>
      <c r="E186" s="26">
        <v>1.7</v>
      </c>
      <c r="F186" s="26">
        <v>1.3</v>
      </c>
      <c r="G186" s="26">
        <v>90.1</v>
      </c>
      <c r="H186" s="26">
        <v>38.700000000000003</v>
      </c>
      <c r="I186" s="26">
        <v>30.5</v>
      </c>
      <c r="J186" s="26">
        <v>29.3</v>
      </c>
      <c r="K186" s="26">
        <v>41.2</v>
      </c>
      <c r="L186" s="26">
        <v>48.4</v>
      </c>
      <c r="M186" s="26">
        <v>54.3</v>
      </c>
      <c r="N186" s="26">
        <v>42.3</v>
      </c>
      <c r="O186" s="26">
        <v>42.3</v>
      </c>
      <c r="P186" s="26">
        <v>42.323740000000001</v>
      </c>
      <c r="Q186" s="26">
        <v>42.323740000000001</v>
      </c>
      <c r="R186" s="26">
        <v>35.036850000000001</v>
      </c>
      <c r="S186" s="26">
        <v>54.461669999999998</v>
      </c>
      <c r="T186" s="26">
        <v>45.374589999999998</v>
      </c>
      <c r="U186" s="11"/>
      <c r="V186" s="13"/>
      <c r="W186" s="12"/>
    </row>
    <row r="187" spans="2:23" customFormat="1" ht="19.5" x14ac:dyDescent="0.25">
      <c r="B187" s="24" t="s">
        <v>235</v>
      </c>
      <c r="C187" s="33" t="s">
        <v>60</v>
      </c>
      <c r="D187" s="26">
        <f t="shared" ref="D187:H187" si="54">+D188+D189</f>
        <v>157.10000000000002</v>
      </c>
      <c r="E187" s="26">
        <f t="shared" si="54"/>
        <v>155.69999999999999</v>
      </c>
      <c r="F187" s="26">
        <f t="shared" si="54"/>
        <v>135.30000000000001</v>
      </c>
      <c r="G187" s="26">
        <f t="shared" si="54"/>
        <v>303.70000000000005</v>
      </c>
      <c r="H187" s="26">
        <f t="shared" si="54"/>
        <v>131</v>
      </c>
      <c r="I187" s="26">
        <v>189</v>
      </c>
      <c r="J187" s="26">
        <v>157.80000000000001</v>
      </c>
      <c r="K187" s="26">
        <v>212.7</v>
      </c>
      <c r="L187" s="26">
        <v>172.39999999999998</v>
      </c>
      <c r="M187" s="26">
        <v>131.89999999999998</v>
      </c>
      <c r="N187" s="26">
        <v>168.39999999999998</v>
      </c>
      <c r="O187" s="26">
        <v>146.1</v>
      </c>
      <c r="P187" s="26">
        <v>220.41602</v>
      </c>
      <c r="Q187" s="26">
        <v>205.02969999999999</v>
      </c>
      <c r="R187" s="26">
        <v>497.69403999999997</v>
      </c>
      <c r="S187" s="26">
        <v>1292.5798400000001</v>
      </c>
      <c r="T187" s="26">
        <v>1765.9244799999999</v>
      </c>
      <c r="U187" s="11"/>
      <c r="V187" s="13"/>
      <c r="W187" s="12"/>
    </row>
    <row r="188" spans="2:23" customFormat="1" ht="21" customHeight="1" x14ac:dyDescent="0.25">
      <c r="B188" s="24" t="s">
        <v>236</v>
      </c>
      <c r="C188" s="34" t="s">
        <v>75</v>
      </c>
      <c r="D188" s="26">
        <v>77.2</v>
      </c>
      <c r="E188" s="26">
        <v>75.7</v>
      </c>
      <c r="F188" s="26">
        <v>54.6</v>
      </c>
      <c r="G188" s="26">
        <v>220.8</v>
      </c>
      <c r="H188" s="26">
        <v>50.699999999999996</v>
      </c>
      <c r="I188" s="26">
        <v>110.2</v>
      </c>
      <c r="J188" s="26">
        <v>58.9</v>
      </c>
      <c r="K188" s="26">
        <v>106.6</v>
      </c>
      <c r="L188" s="26">
        <v>80.8</v>
      </c>
      <c r="M188" s="26">
        <v>65.7</v>
      </c>
      <c r="N188" s="26">
        <v>81.3</v>
      </c>
      <c r="O188" s="26">
        <v>59.1</v>
      </c>
      <c r="P188" s="26">
        <v>129.30226999999999</v>
      </c>
      <c r="Q188" s="26">
        <v>116.00627</v>
      </c>
      <c r="R188" s="26">
        <v>396.43018000000001</v>
      </c>
      <c r="S188" s="26">
        <v>1198.26539</v>
      </c>
      <c r="T188" s="26">
        <v>1668.9777799999999</v>
      </c>
      <c r="U188" s="11"/>
      <c r="V188" s="13"/>
      <c r="W188" s="12"/>
    </row>
    <row r="189" spans="2:23" customFormat="1" ht="21" customHeight="1" x14ac:dyDescent="0.25">
      <c r="B189" s="24" t="s">
        <v>237</v>
      </c>
      <c r="C189" s="34" t="s">
        <v>77</v>
      </c>
      <c r="D189" s="26">
        <v>79.900000000000006</v>
      </c>
      <c r="E189" s="26">
        <v>80</v>
      </c>
      <c r="F189" s="26">
        <v>80.7</v>
      </c>
      <c r="G189" s="26">
        <v>82.9</v>
      </c>
      <c r="H189" s="26">
        <v>80.3</v>
      </c>
      <c r="I189" s="26">
        <v>78.8</v>
      </c>
      <c r="J189" s="26">
        <v>98.9</v>
      </c>
      <c r="K189" s="26">
        <v>106.1</v>
      </c>
      <c r="L189" s="26">
        <v>91.6</v>
      </c>
      <c r="M189" s="26">
        <v>66.199999999999989</v>
      </c>
      <c r="N189" s="26">
        <v>87.1</v>
      </c>
      <c r="O189" s="26">
        <v>87</v>
      </c>
      <c r="P189" s="26">
        <v>91.113749999999996</v>
      </c>
      <c r="Q189" s="26">
        <v>89.023430000000005</v>
      </c>
      <c r="R189" s="26">
        <v>101.26385999999999</v>
      </c>
      <c r="S189" s="26">
        <v>94.314449999999994</v>
      </c>
      <c r="T189" s="26">
        <v>96.946700000000007</v>
      </c>
      <c r="U189" s="11"/>
      <c r="V189" s="13"/>
      <c r="W189" s="12"/>
    </row>
    <row r="190" spans="2:23" customFormat="1" ht="19.5" x14ac:dyDescent="0.25">
      <c r="B190" s="16" t="s">
        <v>238</v>
      </c>
      <c r="C190" s="17" t="s">
        <v>239</v>
      </c>
      <c r="D190" s="20">
        <f t="shared" ref="D190:H190" si="55">+D191+D195+D196+D197</f>
        <v>4654.8999999999996</v>
      </c>
      <c r="E190" s="20">
        <f t="shared" si="55"/>
        <v>5208.7</v>
      </c>
      <c r="F190" s="20">
        <f t="shared" si="55"/>
        <v>5949.8</v>
      </c>
      <c r="G190" s="20">
        <f t="shared" si="55"/>
        <v>6184</v>
      </c>
      <c r="H190" s="20">
        <f t="shared" si="55"/>
        <v>6689.9</v>
      </c>
      <c r="I190" s="20">
        <v>7268.6</v>
      </c>
      <c r="J190" s="20">
        <v>7329.4000000000005</v>
      </c>
      <c r="K190" s="20">
        <v>7746.4</v>
      </c>
      <c r="L190" s="20">
        <v>9155.7000000000007</v>
      </c>
      <c r="M190" s="20">
        <v>11764.8</v>
      </c>
      <c r="N190" s="20">
        <v>12750.8</v>
      </c>
      <c r="O190" s="20">
        <v>14783.9</v>
      </c>
      <c r="P190" s="20">
        <v>18463.546480000001</v>
      </c>
      <c r="Q190" s="20">
        <v>20934.898529999999</v>
      </c>
      <c r="R190" s="20">
        <v>20015.132813000004</v>
      </c>
      <c r="S190" s="20">
        <v>21314.745229999997</v>
      </c>
      <c r="T190" s="20">
        <v>24416.946010000003</v>
      </c>
      <c r="U190" s="11"/>
      <c r="V190" s="13"/>
      <c r="W190" s="12"/>
    </row>
    <row r="191" spans="2:23" customFormat="1" ht="19.5" x14ac:dyDescent="0.25">
      <c r="B191" s="21" t="s">
        <v>240</v>
      </c>
      <c r="C191" s="22" t="s">
        <v>241</v>
      </c>
      <c r="D191" s="23">
        <f t="shared" ref="D191:H191" si="56">+D192+D193</f>
        <v>191</v>
      </c>
      <c r="E191" s="23">
        <f t="shared" si="56"/>
        <v>244.9</v>
      </c>
      <c r="F191" s="23">
        <f t="shared" si="56"/>
        <v>312.89999999999998</v>
      </c>
      <c r="G191" s="23">
        <f t="shared" si="56"/>
        <v>349</v>
      </c>
      <c r="H191" s="23">
        <f t="shared" si="56"/>
        <v>368.8</v>
      </c>
      <c r="I191" s="23">
        <v>266.3</v>
      </c>
      <c r="J191" s="23">
        <v>265.8</v>
      </c>
      <c r="K191" s="23">
        <v>235.4</v>
      </c>
      <c r="L191" s="23">
        <v>256.89999999999998</v>
      </c>
      <c r="M191" s="23">
        <v>287.3</v>
      </c>
      <c r="N191" s="23">
        <v>284</v>
      </c>
      <c r="O191" s="23">
        <v>337.5</v>
      </c>
      <c r="P191" s="23">
        <v>419.09915000000001</v>
      </c>
      <c r="Q191" s="23">
        <v>403.36437999999998</v>
      </c>
      <c r="R191" s="23">
        <v>401.64684999999997</v>
      </c>
      <c r="S191" s="23">
        <v>457.06207999999998</v>
      </c>
      <c r="T191" s="23">
        <v>578.60770000000002</v>
      </c>
      <c r="U191" s="11"/>
      <c r="V191" s="13"/>
      <c r="W191" s="12"/>
    </row>
    <row r="192" spans="2:23" customFormat="1" ht="19.5" x14ac:dyDescent="0.25">
      <c r="B192" s="24" t="s">
        <v>242</v>
      </c>
      <c r="C192" s="25" t="s">
        <v>243</v>
      </c>
      <c r="D192" s="26">
        <v>191</v>
      </c>
      <c r="E192" s="26">
        <v>244.9</v>
      </c>
      <c r="F192" s="26">
        <v>312.89999999999998</v>
      </c>
      <c r="G192" s="26">
        <v>349</v>
      </c>
      <c r="H192" s="26">
        <v>368.8</v>
      </c>
      <c r="I192" s="26">
        <v>266.3</v>
      </c>
      <c r="J192" s="26">
        <v>265.8</v>
      </c>
      <c r="K192" s="26">
        <v>235.4</v>
      </c>
      <c r="L192" s="26">
        <v>256.89999999999998</v>
      </c>
      <c r="M192" s="26">
        <v>287.3</v>
      </c>
      <c r="N192" s="26">
        <v>284</v>
      </c>
      <c r="O192" s="26">
        <v>337.5</v>
      </c>
      <c r="P192" s="26">
        <v>419.09915000000001</v>
      </c>
      <c r="Q192" s="26">
        <v>403.36437999999998</v>
      </c>
      <c r="R192" s="26">
        <v>401.64684999999997</v>
      </c>
      <c r="S192" s="26">
        <v>457.06207999999998</v>
      </c>
      <c r="T192" s="26">
        <v>578.60770000000002</v>
      </c>
      <c r="U192" s="11"/>
      <c r="V192" s="13"/>
      <c r="W192" s="12"/>
    </row>
    <row r="193" spans="2:23" customFormat="1" ht="19.5" x14ac:dyDescent="0.25">
      <c r="B193" s="24" t="s">
        <v>244</v>
      </c>
      <c r="C193" s="25" t="s">
        <v>245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11"/>
      <c r="V193" s="13"/>
      <c r="W193" s="12"/>
    </row>
    <row r="194" spans="2:23" customFormat="1" ht="16.5" x14ac:dyDescent="0.25">
      <c r="B194" s="28" t="s">
        <v>246</v>
      </c>
      <c r="C194" s="29" t="s">
        <v>247</v>
      </c>
      <c r="D194" s="30">
        <v>0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11"/>
      <c r="V194" s="13"/>
      <c r="W194" s="12"/>
    </row>
    <row r="195" spans="2:23" customFormat="1" ht="19.5" x14ac:dyDescent="0.25">
      <c r="B195" s="21" t="s">
        <v>248</v>
      </c>
      <c r="C195" s="22" t="s">
        <v>249</v>
      </c>
      <c r="D195" s="23">
        <v>3.5</v>
      </c>
      <c r="E195" s="23">
        <v>273.39999999999998</v>
      </c>
      <c r="F195" s="23">
        <v>267.60000000000002</v>
      </c>
      <c r="G195" s="23">
        <v>266.5</v>
      </c>
      <c r="H195" s="23">
        <v>267.60000000000002</v>
      </c>
      <c r="I195" s="23">
        <v>270.5</v>
      </c>
      <c r="J195" s="23">
        <v>254.4</v>
      </c>
      <c r="K195" s="23">
        <v>243.3</v>
      </c>
      <c r="L195" s="23">
        <v>162.69999999999999</v>
      </c>
      <c r="M195" s="23">
        <v>171.9</v>
      </c>
      <c r="N195" s="23">
        <v>168</v>
      </c>
      <c r="O195" s="23">
        <v>166.1</v>
      </c>
      <c r="P195" s="23">
        <v>172.96906999999999</v>
      </c>
      <c r="Q195" s="23">
        <v>743.96996999999999</v>
      </c>
      <c r="R195" s="23">
        <v>710.81591000000003</v>
      </c>
      <c r="S195" s="23">
        <v>714.89837</v>
      </c>
      <c r="T195" s="23">
        <v>693.41405999999995</v>
      </c>
      <c r="U195" s="11"/>
      <c r="V195" s="13"/>
      <c r="W195" s="12"/>
    </row>
    <row r="196" spans="2:23" customFormat="1" ht="19.5" x14ac:dyDescent="0.25">
      <c r="B196" s="21" t="s">
        <v>250</v>
      </c>
      <c r="C196" s="22" t="s">
        <v>251</v>
      </c>
      <c r="D196" s="23">
        <v>0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73.400000000000006</v>
      </c>
      <c r="M196" s="23">
        <v>77.599999999999994</v>
      </c>
      <c r="N196" s="23">
        <v>75.900000000000006</v>
      </c>
      <c r="O196" s="23">
        <v>75.599999999999994</v>
      </c>
      <c r="P196" s="23">
        <v>78.683459999999997</v>
      </c>
      <c r="Q196" s="23">
        <v>76.461359999999999</v>
      </c>
      <c r="R196" s="23">
        <v>72.73751</v>
      </c>
      <c r="S196" s="23">
        <v>73.143410000000003</v>
      </c>
      <c r="T196" s="23">
        <v>71.246319999999997</v>
      </c>
      <c r="U196" s="11"/>
      <c r="V196" s="13"/>
      <c r="W196" s="12"/>
    </row>
    <row r="197" spans="2:23" customFormat="1" ht="19.5" x14ac:dyDescent="0.25">
      <c r="B197" s="21" t="s">
        <v>252</v>
      </c>
      <c r="C197" s="22" t="s">
        <v>253</v>
      </c>
      <c r="D197" s="23">
        <f t="shared" ref="D197:H197" si="57">+D198+D201+D208+D207</f>
        <v>4460.3999999999996</v>
      </c>
      <c r="E197" s="23">
        <f t="shared" si="57"/>
        <v>4690.3999999999996</v>
      </c>
      <c r="F197" s="23">
        <f t="shared" si="57"/>
        <v>5369.3</v>
      </c>
      <c r="G197" s="23">
        <f t="shared" si="57"/>
        <v>5568.5</v>
      </c>
      <c r="H197" s="23">
        <f t="shared" si="57"/>
        <v>6053.5</v>
      </c>
      <c r="I197" s="23">
        <v>6731.8</v>
      </c>
      <c r="J197" s="23">
        <v>6809.2000000000007</v>
      </c>
      <c r="K197" s="23">
        <v>7267.7</v>
      </c>
      <c r="L197" s="23">
        <v>8662.7000000000007</v>
      </c>
      <c r="M197" s="23">
        <v>11228</v>
      </c>
      <c r="N197" s="23">
        <v>12222.9</v>
      </c>
      <c r="O197" s="23">
        <v>14204.699999999999</v>
      </c>
      <c r="P197" s="23">
        <v>17792.7948</v>
      </c>
      <c r="Q197" s="23">
        <v>19711.10282</v>
      </c>
      <c r="R197" s="23">
        <v>18829.932540000002</v>
      </c>
      <c r="S197" s="23">
        <v>20069.641369999998</v>
      </c>
      <c r="T197" s="23">
        <v>23073.677930000002</v>
      </c>
      <c r="U197" s="11"/>
      <c r="V197" s="13"/>
      <c r="W197" s="12"/>
    </row>
    <row r="198" spans="2:23" customFormat="1" ht="19.5" x14ac:dyDescent="0.25">
      <c r="B198" s="24" t="s">
        <v>254</v>
      </c>
      <c r="C198" s="25" t="s">
        <v>1</v>
      </c>
      <c r="D198" s="26">
        <f t="shared" ref="D198:H198" si="58">+D199+D200</f>
        <v>4.9000000000000004</v>
      </c>
      <c r="E198" s="26">
        <f t="shared" si="58"/>
        <v>6</v>
      </c>
      <c r="F198" s="26">
        <f t="shared" si="58"/>
        <v>74.7</v>
      </c>
      <c r="G198" s="26">
        <f t="shared" si="58"/>
        <v>85.9</v>
      </c>
      <c r="H198" s="26">
        <f t="shared" si="58"/>
        <v>62.8</v>
      </c>
      <c r="I198" s="26">
        <v>95.5</v>
      </c>
      <c r="J198" s="26">
        <v>153.6</v>
      </c>
      <c r="K198" s="26">
        <v>59.3</v>
      </c>
      <c r="L198" s="26">
        <v>86.7</v>
      </c>
      <c r="M198" s="26">
        <v>104.1</v>
      </c>
      <c r="N198" s="26">
        <v>58.1</v>
      </c>
      <c r="O198" s="26">
        <v>75.400000000000006</v>
      </c>
      <c r="P198" s="26">
        <v>99.987009999999998</v>
      </c>
      <c r="Q198" s="26">
        <v>121.12817999999999</v>
      </c>
      <c r="R198" s="26">
        <v>150.46428</v>
      </c>
      <c r="S198" s="26">
        <v>136.45310000000001</v>
      </c>
      <c r="T198" s="26">
        <v>132.91973000000002</v>
      </c>
      <c r="U198" s="11"/>
      <c r="V198" s="13"/>
      <c r="W198" s="12"/>
    </row>
    <row r="199" spans="2:23" customFormat="1" ht="19.5" x14ac:dyDescent="0.25">
      <c r="B199" s="24" t="s">
        <v>255</v>
      </c>
      <c r="C199" s="27" t="s">
        <v>256</v>
      </c>
      <c r="D199" s="26">
        <v>1.7</v>
      </c>
      <c r="E199" s="26">
        <v>1.7</v>
      </c>
      <c r="F199" s="26">
        <v>63.6</v>
      </c>
      <c r="G199" s="26">
        <v>57.4</v>
      </c>
      <c r="H199" s="26">
        <v>24.8</v>
      </c>
      <c r="I199" s="26">
        <v>74.599999999999994</v>
      </c>
      <c r="J199" s="26">
        <v>77.3</v>
      </c>
      <c r="K199" s="26">
        <v>53.3</v>
      </c>
      <c r="L199" s="26">
        <v>77</v>
      </c>
      <c r="M199" s="26">
        <v>88.5</v>
      </c>
      <c r="N199" s="26">
        <v>10.4</v>
      </c>
      <c r="O199" s="26">
        <v>11.9</v>
      </c>
      <c r="P199" s="26">
        <v>66.250630000000001</v>
      </c>
      <c r="Q199" s="26">
        <v>81.215909999999994</v>
      </c>
      <c r="R199" s="26">
        <v>87.568979999999996</v>
      </c>
      <c r="S199" s="26">
        <v>101.77533</v>
      </c>
      <c r="T199" s="26">
        <v>97.548490000000001</v>
      </c>
      <c r="U199" s="11"/>
      <c r="V199" s="13"/>
      <c r="W199" s="12"/>
    </row>
    <row r="200" spans="2:23" customFormat="1" ht="19.5" x14ac:dyDescent="0.25">
      <c r="B200" s="24" t="s">
        <v>257</v>
      </c>
      <c r="C200" s="27" t="s">
        <v>258</v>
      </c>
      <c r="D200" s="26">
        <v>3.2</v>
      </c>
      <c r="E200" s="26">
        <v>4.3</v>
      </c>
      <c r="F200" s="26">
        <v>11.1</v>
      </c>
      <c r="G200" s="26">
        <v>28.5</v>
      </c>
      <c r="H200" s="26">
        <v>38</v>
      </c>
      <c r="I200" s="26">
        <v>20.9</v>
      </c>
      <c r="J200" s="26">
        <v>76.3</v>
      </c>
      <c r="K200" s="26">
        <v>6</v>
      </c>
      <c r="L200" s="26">
        <v>9.6999999999999993</v>
      </c>
      <c r="M200" s="26">
        <v>15.6</v>
      </c>
      <c r="N200" s="26">
        <v>47.7</v>
      </c>
      <c r="O200" s="26">
        <v>63.5</v>
      </c>
      <c r="P200" s="26">
        <v>33.736379999999997</v>
      </c>
      <c r="Q200" s="26">
        <v>39.912269999999999</v>
      </c>
      <c r="R200" s="26">
        <v>62.895299999999999</v>
      </c>
      <c r="S200" s="26">
        <v>34.677770000000002</v>
      </c>
      <c r="T200" s="26">
        <v>35.37124</v>
      </c>
      <c r="U200" s="11"/>
      <c r="V200" s="13"/>
      <c r="W200" s="12"/>
    </row>
    <row r="201" spans="2:23" customFormat="1" ht="19.5" x14ac:dyDescent="0.25">
      <c r="B201" s="24" t="s">
        <v>259</v>
      </c>
      <c r="C201" s="25" t="s">
        <v>260</v>
      </c>
      <c r="D201" s="26">
        <f t="shared" ref="D201:H201" si="59">+D202</f>
        <v>4455.5</v>
      </c>
      <c r="E201" s="26">
        <f t="shared" si="59"/>
        <v>4684.3999999999996</v>
      </c>
      <c r="F201" s="26">
        <f t="shared" si="59"/>
        <v>5294.6</v>
      </c>
      <c r="G201" s="26">
        <f t="shared" si="59"/>
        <v>5482.6</v>
      </c>
      <c r="H201" s="26">
        <f t="shared" si="59"/>
        <v>5990.7</v>
      </c>
      <c r="I201" s="26">
        <v>6636.3</v>
      </c>
      <c r="J201" s="26">
        <v>6655.6</v>
      </c>
      <c r="K201" s="26">
        <v>7208.4</v>
      </c>
      <c r="L201" s="26">
        <v>8576</v>
      </c>
      <c r="M201" s="26">
        <v>11123.9</v>
      </c>
      <c r="N201" s="26">
        <v>12164.8</v>
      </c>
      <c r="O201" s="26">
        <v>14129.3</v>
      </c>
      <c r="P201" s="26">
        <v>17692.807789999999</v>
      </c>
      <c r="Q201" s="26">
        <v>19589.97464</v>
      </c>
      <c r="R201" s="26">
        <v>18679.468260000001</v>
      </c>
      <c r="S201" s="26">
        <v>19933.188269999999</v>
      </c>
      <c r="T201" s="26">
        <v>22940.7582</v>
      </c>
      <c r="U201" s="11"/>
      <c r="V201" s="13"/>
      <c r="W201" s="12"/>
    </row>
    <row r="202" spans="2:23" customFormat="1" ht="19.5" x14ac:dyDescent="0.25">
      <c r="B202" s="24" t="s">
        <v>261</v>
      </c>
      <c r="C202" s="33" t="s">
        <v>72</v>
      </c>
      <c r="D202" s="26">
        <f t="shared" ref="D202:H202" si="60">+D204+D203</f>
        <v>4455.5</v>
      </c>
      <c r="E202" s="26">
        <f t="shared" si="60"/>
        <v>4684.3999999999996</v>
      </c>
      <c r="F202" s="26">
        <f t="shared" si="60"/>
        <v>5294.6</v>
      </c>
      <c r="G202" s="26">
        <f t="shared" si="60"/>
        <v>5482.6</v>
      </c>
      <c r="H202" s="26">
        <f t="shared" si="60"/>
        <v>5990.7</v>
      </c>
      <c r="I202" s="26">
        <v>6636.3</v>
      </c>
      <c r="J202" s="26">
        <v>6655.6</v>
      </c>
      <c r="K202" s="26">
        <v>7208.4</v>
      </c>
      <c r="L202" s="26">
        <v>8576</v>
      </c>
      <c r="M202" s="26">
        <v>11123.9</v>
      </c>
      <c r="N202" s="26">
        <v>12164.8</v>
      </c>
      <c r="O202" s="26">
        <v>14129.3</v>
      </c>
      <c r="P202" s="26">
        <v>17692.807789999999</v>
      </c>
      <c r="Q202" s="26">
        <v>19589.97464</v>
      </c>
      <c r="R202" s="26">
        <v>18679.468260000001</v>
      </c>
      <c r="S202" s="26">
        <v>19933.188269999999</v>
      </c>
      <c r="T202" s="26">
        <v>22940.7582</v>
      </c>
      <c r="U202" s="11"/>
      <c r="V202" s="13"/>
      <c r="W202" s="12"/>
    </row>
    <row r="203" spans="2:23" customFormat="1" ht="19.5" x14ac:dyDescent="0.25">
      <c r="B203" s="24" t="s">
        <v>262</v>
      </c>
      <c r="C203" s="34" t="s">
        <v>263</v>
      </c>
      <c r="D203" s="26">
        <v>2</v>
      </c>
      <c r="E203" s="26">
        <v>0</v>
      </c>
      <c r="F203" s="26">
        <v>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>
        <v>0</v>
      </c>
      <c r="T203" s="26">
        <v>0</v>
      </c>
      <c r="U203" s="11"/>
      <c r="V203" s="13"/>
      <c r="W203" s="12"/>
    </row>
    <row r="204" spans="2:23" customFormat="1" ht="19.5" x14ac:dyDescent="0.25">
      <c r="B204" s="24" t="s">
        <v>264</v>
      </c>
      <c r="C204" s="34" t="s">
        <v>265</v>
      </c>
      <c r="D204" s="26">
        <v>4453.5</v>
      </c>
      <c r="E204" s="26">
        <v>4684.3999999999996</v>
      </c>
      <c r="F204" s="26">
        <v>5294.6</v>
      </c>
      <c r="G204" s="26">
        <v>5482.6</v>
      </c>
      <c r="H204" s="26">
        <v>5990.7</v>
      </c>
      <c r="I204" s="26">
        <v>6636.3</v>
      </c>
      <c r="J204" s="26">
        <v>6655.6</v>
      </c>
      <c r="K204" s="26">
        <v>7208.4</v>
      </c>
      <c r="L204" s="26">
        <v>8576</v>
      </c>
      <c r="M204" s="26">
        <v>11123.9</v>
      </c>
      <c r="N204" s="26">
        <v>12164.8</v>
      </c>
      <c r="O204" s="26">
        <v>14129.3</v>
      </c>
      <c r="P204" s="26">
        <v>17692.807789999999</v>
      </c>
      <c r="Q204" s="26">
        <v>19589.97464</v>
      </c>
      <c r="R204" s="26">
        <v>18679.468260000001</v>
      </c>
      <c r="S204" s="26">
        <v>19933.188269999999</v>
      </c>
      <c r="T204" s="26">
        <v>22940.7582</v>
      </c>
      <c r="U204" s="11"/>
      <c r="V204" s="13"/>
      <c r="W204" s="12"/>
    </row>
    <row r="205" spans="2:23" customFormat="1" ht="19.5" x14ac:dyDescent="0.25">
      <c r="B205" s="24" t="s">
        <v>266</v>
      </c>
      <c r="C205" s="27" t="s">
        <v>11</v>
      </c>
      <c r="D205" s="26" t="s">
        <v>26</v>
      </c>
      <c r="E205" s="26" t="s">
        <v>26</v>
      </c>
      <c r="F205" s="26" t="s">
        <v>26</v>
      </c>
      <c r="G205" s="26" t="s">
        <v>26</v>
      </c>
      <c r="H205" s="26" t="s">
        <v>26</v>
      </c>
      <c r="I205" s="26" t="s">
        <v>26</v>
      </c>
      <c r="J205" s="26" t="s">
        <v>26</v>
      </c>
      <c r="K205" s="26" t="s">
        <v>26</v>
      </c>
      <c r="L205" s="26" t="s">
        <v>26</v>
      </c>
      <c r="M205" s="26" t="s">
        <v>26</v>
      </c>
      <c r="N205" s="26" t="s">
        <v>26</v>
      </c>
      <c r="O205" s="26" t="s">
        <v>26</v>
      </c>
      <c r="P205" s="26" t="s">
        <v>26</v>
      </c>
      <c r="Q205" s="26" t="s">
        <v>26</v>
      </c>
      <c r="R205" s="26" t="s">
        <v>26</v>
      </c>
      <c r="S205" s="26" t="s">
        <v>26</v>
      </c>
      <c r="T205" s="26" t="s">
        <v>26</v>
      </c>
      <c r="U205" s="11"/>
      <c r="V205" s="13"/>
      <c r="W205" s="12"/>
    </row>
    <row r="206" spans="2:23" customFormat="1" ht="16.5" x14ac:dyDescent="0.25">
      <c r="B206" s="28" t="s">
        <v>267</v>
      </c>
      <c r="C206" s="29" t="s">
        <v>268</v>
      </c>
      <c r="D206" s="30" t="s">
        <v>26</v>
      </c>
      <c r="E206" s="30" t="s">
        <v>26</v>
      </c>
      <c r="F206" s="30" t="s">
        <v>26</v>
      </c>
      <c r="G206" s="30" t="s">
        <v>26</v>
      </c>
      <c r="H206" s="30" t="s">
        <v>26</v>
      </c>
      <c r="I206" s="30" t="s">
        <v>26</v>
      </c>
      <c r="J206" s="30" t="s">
        <v>26</v>
      </c>
      <c r="K206" s="30" t="s">
        <v>26</v>
      </c>
      <c r="L206" s="30" t="s">
        <v>26</v>
      </c>
      <c r="M206" s="30" t="s">
        <v>26</v>
      </c>
      <c r="N206" s="30" t="s">
        <v>26</v>
      </c>
      <c r="O206" s="30" t="s">
        <v>26</v>
      </c>
      <c r="P206" s="30" t="s">
        <v>26</v>
      </c>
      <c r="Q206" s="30" t="s">
        <v>26</v>
      </c>
      <c r="R206" s="30" t="s">
        <v>26</v>
      </c>
      <c r="S206" s="30" t="s">
        <v>26</v>
      </c>
      <c r="T206" s="30" t="s">
        <v>26</v>
      </c>
      <c r="U206" s="11"/>
      <c r="V206" s="13"/>
      <c r="W206" s="12"/>
    </row>
    <row r="207" spans="2:23" customFormat="1" ht="19.5" x14ac:dyDescent="0.25">
      <c r="B207" s="24" t="s">
        <v>269</v>
      </c>
      <c r="C207" s="27" t="s">
        <v>270</v>
      </c>
      <c r="D207" s="26">
        <v>0</v>
      </c>
      <c r="E207" s="26">
        <v>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>
        <v>0</v>
      </c>
      <c r="T207" s="26">
        <v>0</v>
      </c>
      <c r="U207" s="11"/>
      <c r="V207" s="13"/>
      <c r="W207" s="12"/>
    </row>
    <row r="208" spans="2:23" customFormat="1" ht="19.5" x14ac:dyDescent="0.25">
      <c r="B208" s="24" t="s">
        <v>271</v>
      </c>
      <c r="C208" s="27" t="s">
        <v>272</v>
      </c>
      <c r="D208" s="26">
        <v>0</v>
      </c>
      <c r="E208" s="26">
        <v>0</v>
      </c>
      <c r="F208" s="26">
        <v>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>
        <v>0</v>
      </c>
      <c r="T208" s="26">
        <v>0</v>
      </c>
      <c r="U208" s="11"/>
      <c r="V208" s="13"/>
      <c r="W208" s="12"/>
    </row>
    <row r="209" spans="2:23" customFormat="1" ht="19.5" x14ac:dyDescent="0.25">
      <c r="B209" s="16" t="s">
        <v>273</v>
      </c>
      <c r="C209" s="19" t="s">
        <v>274</v>
      </c>
      <c r="D209" s="20">
        <f t="shared" ref="D209:H209" si="61">+D210+D234+D282</f>
        <v>14638.8</v>
      </c>
      <c r="E209" s="20">
        <f t="shared" si="61"/>
        <v>15538</v>
      </c>
      <c r="F209" s="20">
        <f t="shared" si="61"/>
        <v>17793.3</v>
      </c>
      <c r="G209" s="20">
        <f t="shared" si="61"/>
        <v>20537.400000000001</v>
      </c>
      <c r="H209" s="20">
        <f t="shared" si="61"/>
        <v>23343.899999999998</v>
      </c>
      <c r="I209" s="20">
        <v>27349.800000000003</v>
      </c>
      <c r="J209" s="20">
        <v>30554.800000000003</v>
      </c>
      <c r="K209" s="20">
        <v>32839.9</v>
      </c>
      <c r="L209" s="20">
        <v>35149.300000000003</v>
      </c>
      <c r="M209" s="20">
        <v>37709.800000000003</v>
      </c>
      <c r="N209" s="20">
        <v>37709.5</v>
      </c>
      <c r="O209" s="20">
        <v>38953.300000000003</v>
      </c>
      <c r="P209" s="20">
        <v>40286.21488</v>
      </c>
      <c r="Q209" s="20">
        <v>44904.344259999998</v>
      </c>
      <c r="R209" s="20">
        <v>44350.952109999998</v>
      </c>
      <c r="S209" s="20">
        <v>46585.952430000005</v>
      </c>
      <c r="T209" s="20">
        <v>50653.617329999994</v>
      </c>
      <c r="U209" s="11"/>
      <c r="V209" s="13"/>
      <c r="W209" s="12"/>
    </row>
    <row r="210" spans="2:23" customFormat="1" ht="19.5" x14ac:dyDescent="0.25">
      <c r="B210" s="16" t="s">
        <v>275</v>
      </c>
      <c r="C210" s="17" t="s">
        <v>9</v>
      </c>
      <c r="D210" s="20">
        <f t="shared" ref="D210:H210" si="62">+D211+D220</f>
        <v>3963.5</v>
      </c>
      <c r="E210" s="20">
        <f t="shared" si="62"/>
        <v>4189.1000000000004</v>
      </c>
      <c r="F210" s="20">
        <f t="shared" si="62"/>
        <v>5503.2999999999993</v>
      </c>
      <c r="G210" s="20">
        <f t="shared" si="62"/>
        <v>6503.3</v>
      </c>
      <c r="H210" s="20">
        <f t="shared" si="62"/>
        <v>7808.2000000000007</v>
      </c>
      <c r="I210" s="20">
        <v>9877.1</v>
      </c>
      <c r="J210" s="20">
        <v>11649.8</v>
      </c>
      <c r="K210" s="20">
        <v>12974.2</v>
      </c>
      <c r="L210" s="20">
        <v>14274.2</v>
      </c>
      <c r="M210" s="20">
        <v>15402.8</v>
      </c>
      <c r="N210" s="20">
        <v>15825.7</v>
      </c>
      <c r="O210" s="20">
        <v>17098</v>
      </c>
      <c r="P210" s="20">
        <v>18061.456470000001</v>
      </c>
      <c r="Q210" s="20">
        <v>22027.471979999998</v>
      </c>
      <c r="R210" s="20">
        <v>23056.922179999998</v>
      </c>
      <c r="S210" s="20">
        <v>24843.065500000001</v>
      </c>
      <c r="T210" s="20">
        <v>27270.563509999996</v>
      </c>
      <c r="U210" s="11"/>
      <c r="V210" s="13"/>
      <c r="W210" s="12"/>
    </row>
    <row r="211" spans="2:23" customFormat="1" ht="19.5" x14ac:dyDescent="0.25">
      <c r="B211" s="21" t="s">
        <v>276</v>
      </c>
      <c r="C211" s="22" t="s">
        <v>11</v>
      </c>
      <c r="D211" s="23">
        <f t="shared" ref="D211:H211" si="63">+D212+D213+D214</f>
        <v>2763.2</v>
      </c>
      <c r="E211" s="23">
        <f t="shared" si="63"/>
        <v>2915.6</v>
      </c>
      <c r="F211" s="23">
        <f t="shared" si="63"/>
        <v>3834.2</v>
      </c>
      <c r="G211" s="23">
        <f t="shared" si="63"/>
        <v>5004.5</v>
      </c>
      <c r="H211" s="23">
        <f t="shared" si="63"/>
        <v>5892.3</v>
      </c>
      <c r="I211" s="23">
        <v>7524.5</v>
      </c>
      <c r="J211" s="23">
        <v>8978.2999999999993</v>
      </c>
      <c r="K211" s="23">
        <v>10605.1</v>
      </c>
      <c r="L211" s="23">
        <v>11816.7</v>
      </c>
      <c r="M211" s="23">
        <v>12781.4</v>
      </c>
      <c r="N211" s="23">
        <v>13331.2</v>
      </c>
      <c r="O211" s="23">
        <v>14464.2</v>
      </c>
      <c r="P211" s="23">
        <v>15348.13746</v>
      </c>
      <c r="Q211" s="23">
        <v>19087.011279999999</v>
      </c>
      <c r="R211" s="23">
        <v>20011.704669999999</v>
      </c>
      <c r="S211" s="23">
        <v>21825.690750000002</v>
      </c>
      <c r="T211" s="23">
        <v>24218.508720000002</v>
      </c>
      <c r="U211" s="11"/>
      <c r="V211" s="13"/>
      <c r="W211" s="12"/>
    </row>
    <row r="212" spans="2:23" customFormat="1" ht="19.5" x14ac:dyDescent="0.25">
      <c r="B212" s="24" t="s">
        <v>277</v>
      </c>
      <c r="C212" s="25" t="s">
        <v>462</v>
      </c>
      <c r="D212" s="26">
        <v>2763.2</v>
      </c>
      <c r="E212" s="26">
        <v>2915.6</v>
      </c>
      <c r="F212" s="26">
        <v>3834.2</v>
      </c>
      <c r="G212" s="26">
        <v>5004.5</v>
      </c>
      <c r="H212" s="26">
        <v>5892.3</v>
      </c>
      <c r="I212" s="26">
        <v>7524.5</v>
      </c>
      <c r="J212" s="26">
        <v>8978.2999999999993</v>
      </c>
      <c r="K212" s="26">
        <v>10605.1</v>
      </c>
      <c r="L212" s="26">
        <v>11816.7</v>
      </c>
      <c r="M212" s="26">
        <v>12781.4</v>
      </c>
      <c r="N212" s="26">
        <v>13331.2</v>
      </c>
      <c r="O212" s="26">
        <v>14464.2</v>
      </c>
      <c r="P212" s="26">
        <v>15348.13746</v>
      </c>
      <c r="Q212" s="26">
        <v>19087.011279999999</v>
      </c>
      <c r="R212" s="26">
        <v>20011.704669999999</v>
      </c>
      <c r="S212" s="26">
        <v>21825.690750000002</v>
      </c>
      <c r="T212" s="26">
        <v>24218.508720000002</v>
      </c>
      <c r="U212" s="11"/>
      <c r="V212" s="13"/>
      <c r="W212" s="12"/>
    </row>
    <row r="213" spans="2:23" customFormat="1" ht="19.5" x14ac:dyDescent="0.25">
      <c r="B213" s="24" t="s">
        <v>278</v>
      </c>
      <c r="C213" s="25" t="s">
        <v>15</v>
      </c>
      <c r="D213" s="26">
        <v>0</v>
      </c>
      <c r="E213" s="26">
        <v>0</v>
      </c>
      <c r="F213" s="26">
        <v>0</v>
      </c>
      <c r="G213" s="26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0</v>
      </c>
      <c r="Q213" s="26">
        <v>0</v>
      </c>
      <c r="R213" s="26">
        <v>0</v>
      </c>
      <c r="S213" s="26">
        <v>0</v>
      </c>
      <c r="T213" s="26">
        <v>0</v>
      </c>
      <c r="U213" s="11"/>
      <c r="V213" s="13"/>
      <c r="W213" s="12"/>
    </row>
    <row r="214" spans="2:23" customFormat="1" ht="19.5" x14ac:dyDescent="0.25">
      <c r="B214" s="24" t="s">
        <v>279</v>
      </c>
      <c r="C214" s="25" t="s">
        <v>17</v>
      </c>
      <c r="D214" s="26">
        <f t="shared" ref="D214" si="64">SUM(D215:D217)</f>
        <v>0</v>
      </c>
      <c r="E214" s="26">
        <f t="shared" ref="E214:H214" si="65">SUM(E215:E217)</f>
        <v>0</v>
      </c>
      <c r="F214" s="26">
        <f t="shared" si="65"/>
        <v>0</v>
      </c>
      <c r="G214" s="26">
        <f t="shared" si="65"/>
        <v>0</v>
      </c>
      <c r="H214" s="26">
        <f t="shared" si="65"/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>
        <v>0</v>
      </c>
      <c r="T214" s="26">
        <v>0</v>
      </c>
      <c r="U214" s="11"/>
      <c r="V214" s="13"/>
      <c r="W214" s="12"/>
    </row>
    <row r="215" spans="2:23" customFormat="1" ht="19.5" x14ac:dyDescent="0.25">
      <c r="B215" s="24" t="s">
        <v>280</v>
      </c>
      <c r="C215" s="27" t="s">
        <v>19</v>
      </c>
      <c r="D215" s="26">
        <v>0</v>
      </c>
      <c r="E215" s="26">
        <v>0</v>
      </c>
      <c r="F215" s="26">
        <v>0</v>
      </c>
      <c r="G215" s="26">
        <v>0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0</v>
      </c>
      <c r="R215" s="26">
        <v>0</v>
      </c>
      <c r="S215" s="26">
        <v>0</v>
      </c>
      <c r="T215" s="26">
        <v>0</v>
      </c>
      <c r="U215" s="11"/>
      <c r="V215" s="13"/>
      <c r="W215" s="12"/>
    </row>
    <row r="216" spans="2:23" customFormat="1" ht="19.5" x14ac:dyDescent="0.25">
      <c r="B216" s="24" t="s">
        <v>281</v>
      </c>
      <c r="C216" s="27" t="s">
        <v>21</v>
      </c>
      <c r="D216" s="26">
        <v>0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  <c r="S216" s="26">
        <v>0</v>
      </c>
      <c r="T216" s="26">
        <v>0</v>
      </c>
      <c r="U216" s="11"/>
      <c r="V216" s="13"/>
      <c r="W216" s="12"/>
    </row>
    <row r="217" spans="2:23" customFormat="1" ht="19.5" x14ac:dyDescent="0.25">
      <c r="B217" s="24" t="s">
        <v>282</v>
      </c>
      <c r="C217" s="27" t="s">
        <v>23</v>
      </c>
      <c r="D217" s="26">
        <v>0</v>
      </c>
      <c r="E217" s="26">
        <v>0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11"/>
      <c r="V217" s="13"/>
      <c r="W217" s="12"/>
    </row>
    <row r="218" spans="2:23" customFormat="1" ht="16.5" x14ac:dyDescent="0.25">
      <c r="B218" s="28" t="s">
        <v>283</v>
      </c>
      <c r="C218" s="29" t="s">
        <v>25</v>
      </c>
      <c r="D218" s="30" t="s">
        <v>26</v>
      </c>
      <c r="E218" s="30" t="s">
        <v>26</v>
      </c>
      <c r="F218" s="30" t="s">
        <v>26</v>
      </c>
      <c r="G218" s="30" t="s">
        <v>26</v>
      </c>
      <c r="H218" s="30" t="s">
        <v>26</v>
      </c>
      <c r="I218" s="30" t="s">
        <v>26</v>
      </c>
      <c r="J218" s="30" t="s">
        <v>26</v>
      </c>
      <c r="K218" s="30" t="s">
        <v>26</v>
      </c>
      <c r="L218" s="30" t="s">
        <v>26</v>
      </c>
      <c r="M218" s="30" t="s">
        <v>26</v>
      </c>
      <c r="N218" s="30" t="s">
        <v>26</v>
      </c>
      <c r="O218" s="30" t="s">
        <v>26</v>
      </c>
      <c r="P218" s="30" t="s">
        <v>26</v>
      </c>
      <c r="Q218" s="30" t="s">
        <v>26</v>
      </c>
      <c r="R218" s="30" t="s">
        <v>26</v>
      </c>
      <c r="S218" s="30" t="s">
        <v>26</v>
      </c>
      <c r="T218" s="30" t="s">
        <v>26</v>
      </c>
      <c r="U218" s="11"/>
      <c r="V218" s="13"/>
      <c r="W218" s="12"/>
    </row>
    <row r="219" spans="2:23" customFormat="1" ht="16.5" x14ac:dyDescent="0.25">
      <c r="B219" s="28" t="s">
        <v>284</v>
      </c>
      <c r="C219" s="29" t="s">
        <v>28</v>
      </c>
      <c r="D219" s="30" t="s">
        <v>26</v>
      </c>
      <c r="E219" s="30" t="s">
        <v>26</v>
      </c>
      <c r="F219" s="30" t="s">
        <v>26</v>
      </c>
      <c r="G219" s="30" t="s">
        <v>26</v>
      </c>
      <c r="H219" s="30" t="s">
        <v>26</v>
      </c>
      <c r="I219" s="30" t="s">
        <v>26</v>
      </c>
      <c r="J219" s="30" t="s">
        <v>26</v>
      </c>
      <c r="K219" s="30" t="s">
        <v>26</v>
      </c>
      <c r="L219" s="30" t="s">
        <v>26</v>
      </c>
      <c r="M219" s="30" t="s">
        <v>26</v>
      </c>
      <c r="N219" s="30" t="s">
        <v>26</v>
      </c>
      <c r="O219" s="30" t="s">
        <v>26</v>
      </c>
      <c r="P219" s="30" t="s">
        <v>26</v>
      </c>
      <c r="Q219" s="30" t="s">
        <v>26</v>
      </c>
      <c r="R219" s="30" t="s">
        <v>26</v>
      </c>
      <c r="S219" s="30" t="s">
        <v>26</v>
      </c>
      <c r="T219" s="30" t="s">
        <v>26</v>
      </c>
      <c r="U219" s="11"/>
      <c r="V219" s="13"/>
      <c r="W219" s="12"/>
    </row>
    <row r="220" spans="2:23" customFormat="1" ht="19.5" x14ac:dyDescent="0.25">
      <c r="B220" s="21" t="s">
        <v>285</v>
      </c>
      <c r="C220" s="22" t="s">
        <v>3</v>
      </c>
      <c r="D220" s="23">
        <f t="shared" ref="D220" si="66">+SUM(D221:D223)</f>
        <v>1200.3</v>
      </c>
      <c r="E220" s="23">
        <f t="shared" ref="E220:H220" si="67">+SUM(E221:E223)</f>
        <v>1273.5</v>
      </c>
      <c r="F220" s="23">
        <f t="shared" si="67"/>
        <v>1669.1</v>
      </c>
      <c r="G220" s="23">
        <f t="shared" si="67"/>
        <v>1498.8</v>
      </c>
      <c r="H220" s="23">
        <f t="shared" si="67"/>
        <v>1915.9</v>
      </c>
      <c r="I220" s="23">
        <v>2352.6000000000004</v>
      </c>
      <c r="J220" s="23">
        <v>2671.5</v>
      </c>
      <c r="K220" s="23">
        <v>2369.1</v>
      </c>
      <c r="L220" s="23">
        <v>2457.5</v>
      </c>
      <c r="M220" s="23">
        <v>2621.4</v>
      </c>
      <c r="N220" s="23">
        <v>2494.5</v>
      </c>
      <c r="O220" s="23">
        <v>2633.8</v>
      </c>
      <c r="P220" s="23">
        <v>2713.3190100000002</v>
      </c>
      <c r="Q220" s="23">
        <v>2940.4607000000001</v>
      </c>
      <c r="R220" s="23">
        <v>3045.2175099999999</v>
      </c>
      <c r="S220" s="23">
        <v>3017.3747499999999</v>
      </c>
      <c r="T220" s="23">
        <v>3052.0547899999947</v>
      </c>
      <c r="U220" s="11"/>
      <c r="V220" s="13"/>
      <c r="W220" s="12"/>
    </row>
    <row r="221" spans="2:23" customFormat="1" ht="19.5" x14ac:dyDescent="0.25">
      <c r="B221" s="24" t="s">
        <v>286</v>
      </c>
      <c r="C221" s="25" t="s">
        <v>13</v>
      </c>
      <c r="D221" s="26">
        <v>763</v>
      </c>
      <c r="E221" s="26">
        <v>806.4</v>
      </c>
      <c r="F221" s="26">
        <v>1056.5999999999999</v>
      </c>
      <c r="G221" s="26">
        <v>939</v>
      </c>
      <c r="H221" s="26">
        <v>1286.5</v>
      </c>
      <c r="I221" s="26">
        <v>1770.9</v>
      </c>
      <c r="J221" s="26">
        <v>2015</v>
      </c>
      <c r="K221" s="26">
        <v>1768.1999999999998</v>
      </c>
      <c r="L221" s="26">
        <v>1825.3000000000002</v>
      </c>
      <c r="M221" s="26">
        <v>1989.9</v>
      </c>
      <c r="N221" s="26">
        <v>1943.1</v>
      </c>
      <c r="O221" s="26">
        <v>1911.3</v>
      </c>
      <c r="P221" s="26">
        <v>1932.25593</v>
      </c>
      <c r="Q221" s="26">
        <v>2013.5722900000001</v>
      </c>
      <c r="R221" s="26">
        <v>2119.8186599999999</v>
      </c>
      <c r="S221" s="26">
        <v>2169.4511299999999</v>
      </c>
      <c r="T221" s="26">
        <v>2108.69436</v>
      </c>
      <c r="U221" s="11"/>
      <c r="V221" s="13"/>
      <c r="W221" s="12"/>
    </row>
    <row r="222" spans="2:23" customFormat="1" ht="19.5" x14ac:dyDescent="0.25">
      <c r="B222" s="24" t="s">
        <v>287</v>
      </c>
      <c r="C222" s="25" t="s">
        <v>15</v>
      </c>
      <c r="D222" s="26">
        <v>0</v>
      </c>
      <c r="E222" s="26">
        <v>0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17.156610000000001</v>
      </c>
      <c r="R222" s="26">
        <v>16.20973</v>
      </c>
      <c r="S222" s="26">
        <v>3.3924300000000001</v>
      </c>
      <c r="T222" s="26">
        <v>6.3902999999999999</v>
      </c>
      <c r="U222" s="11"/>
      <c r="V222" s="13"/>
      <c r="W222" s="12"/>
    </row>
    <row r="223" spans="2:23" customFormat="1" ht="19.5" x14ac:dyDescent="0.25">
      <c r="B223" s="24" t="s">
        <v>288</v>
      </c>
      <c r="C223" s="25" t="s">
        <v>17</v>
      </c>
      <c r="D223" s="26">
        <f t="shared" ref="D223:H223" si="68">+SUM(D224:D226)</f>
        <v>437.3</v>
      </c>
      <c r="E223" s="26">
        <f t="shared" si="68"/>
        <v>467.1</v>
      </c>
      <c r="F223" s="26">
        <f t="shared" si="68"/>
        <v>612.5</v>
      </c>
      <c r="G223" s="26">
        <f t="shared" si="68"/>
        <v>559.79999999999995</v>
      </c>
      <c r="H223" s="26">
        <f t="shared" si="68"/>
        <v>629.4</v>
      </c>
      <c r="I223" s="26">
        <v>581.70000000000005</v>
      </c>
      <c r="J223" s="26">
        <v>656.5</v>
      </c>
      <c r="K223" s="26">
        <v>600.9</v>
      </c>
      <c r="L223" s="26">
        <v>632.20000000000005</v>
      </c>
      <c r="M223" s="26">
        <v>631.5</v>
      </c>
      <c r="N223" s="26">
        <v>551.4</v>
      </c>
      <c r="O223" s="26">
        <v>722.5</v>
      </c>
      <c r="P223" s="26">
        <v>781.06308000000001</v>
      </c>
      <c r="Q223" s="26">
        <v>909.73180000000002</v>
      </c>
      <c r="R223" s="26">
        <v>909.18912</v>
      </c>
      <c r="S223" s="26">
        <v>844.53119000000004</v>
      </c>
      <c r="T223" s="26">
        <v>936.97012999999458</v>
      </c>
      <c r="U223" s="11"/>
      <c r="V223" s="13"/>
      <c r="W223" s="12"/>
    </row>
    <row r="224" spans="2:23" customFormat="1" ht="19.5" x14ac:dyDescent="0.25">
      <c r="B224" s="24" t="s">
        <v>289</v>
      </c>
      <c r="C224" s="27" t="s">
        <v>19</v>
      </c>
      <c r="D224" s="26">
        <v>0</v>
      </c>
      <c r="E224" s="26">
        <v>0</v>
      </c>
      <c r="F224" s="26">
        <v>0</v>
      </c>
      <c r="G224" s="26">
        <v>0</v>
      </c>
      <c r="H224" s="26">
        <v>0</v>
      </c>
      <c r="I224" s="26">
        <v>0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6">
        <v>0</v>
      </c>
      <c r="Q224" s="26">
        <v>0</v>
      </c>
      <c r="R224" s="26">
        <v>0</v>
      </c>
      <c r="S224" s="26">
        <v>0</v>
      </c>
      <c r="T224" s="26">
        <v>0.30825000000000002</v>
      </c>
      <c r="U224" s="11"/>
      <c r="V224" s="13"/>
      <c r="W224" s="12"/>
    </row>
    <row r="225" spans="2:23" customFormat="1" ht="19.5" x14ac:dyDescent="0.25">
      <c r="B225" s="24" t="s">
        <v>290</v>
      </c>
      <c r="C225" s="27" t="s">
        <v>21</v>
      </c>
      <c r="D225" s="26">
        <v>0</v>
      </c>
      <c r="E225" s="26">
        <v>0</v>
      </c>
      <c r="F225" s="26">
        <v>0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11"/>
      <c r="V225" s="13"/>
      <c r="W225" s="12"/>
    </row>
    <row r="226" spans="2:23" customFormat="1" ht="19.5" x14ac:dyDescent="0.25">
      <c r="B226" s="24" t="s">
        <v>291</v>
      </c>
      <c r="C226" s="27" t="s">
        <v>23</v>
      </c>
      <c r="D226" s="26">
        <v>437.3</v>
      </c>
      <c r="E226" s="26">
        <v>467.1</v>
      </c>
      <c r="F226" s="26">
        <v>612.5</v>
      </c>
      <c r="G226" s="26">
        <v>559.79999999999995</v>
      </c>
      <c r="H226" s="26">
        <v>629.4</v>
      </c>
      <c r="I226" s="26">
        <v>581.70000000000005</v>
      </c>
      <c r="J226" s="26">
        <v>656.5</v>
      </c>
      <c r="K226" s="26">
        <v>600.9</v>
      </c>
      <c r="L226" s="26">
        <v>632.20000000000005</v>
      </c>
      <c r="M226" s="26">
        <v>631.5</v>
      </c>
      <c r="N226" s="26">
        <v>551.4</v>
      </c>
      <c r="O226" s="26">
        <v>722.5</v>
      </c>
      <c r="P226" s="26">
        <v>781.06308000000001</v>
      </c>
      <c r="Q226" s="26">
        <v>909.73180000000002</v>
      </c>
      <c r="R226" s="26">
        <v>909.18912</v>
      </c>
      <c r="S226" s="26">
        <v>844.53119000000004</v>
      </c>
      <c r="T226" s="26">
        <v>936.66187999999454</v>
      </c>
      <c r="U226" s="11"/>
      <c r="V226" s="13"/>
      <c r="W226" s="12"/>
    </row>
    <row r="227" spans="2:23" customFormat="1" ht="16.5" x14ac:dyDescent="0.25">
      <c r="B227" s="28" t="s">
        <v>292</v>
      </c>
      <c r="C227" s="29" t="s">
        <v>293</v>
      </c>
      <c r="D227" s="30" t="s">
        <v>26</v>
      </c>
      <c r="E227" s="30" t="s">
        <v>26</v>
      </c>
      <c r="F227" s="30" t="s">
        <v>26</v>
      </c>
      <c r="G227" s="30" t="s">
        <v>26</v>
      </c>
      <c r="H227" s="30" t="s">
        <v>26</v>
      </c>
      <c r="I227" s="30" t="s">
        <v>26</v>
      </c>
      <c r="J227" s="30" t="s">
        <v>26</v>
      </c>
      <c r="K227" s="30" t="s">
        <v>26</v>
      </c>
      <c r="L227" s="30" t="s">
        <v>26</v>
      </c>
      <c r="M227" s="30" t="s">
        <v>26</v>
      </c>
      <c r="N227" s="30" t="s">
        <v>26</v>
      </c>
      <c r="O227" s="30" t="s">
        <v>26</v>
      </c>
      <c r="P227" s="30" t="s">
        <v>26</v>
      </c>
      <c r="Q227" s="30" t="s">
        <v>26</v>
      </c>
      <c r="R227" s="30" t="s">
        <v>26</v>
      </c>
      <c r="S227" s="30" t="s">
        <v>26</v>
      </c>
      <c r="T227" s="30" t="s">
        <v>26</v>
      </c>
      <c r="U227" s="11"/>
      <c r="V227" s="13"/>
      <c r="W227" s="12"/>
    </row>
    <row r="228" spans="2:23" customFormat="1" ht="16.5" x14ac:dyDescent="0.25">
      <c r="B228" s="28" t="s">
        <v>294</v>
      </c>
      <c r="C228" s="31" t="s">
        <v>13</v>
      </c>
      <c r="D228" s="30" t="s">
        <v>26</v>
      </c>
      <c r="E228" s="30" t="s">
        <v>26</v>
      </c>
      <c r="F228" s="30" t="s">
        <v>26</v>
      </c>
      <c r="G228" s="30" t="s">
        <v>26</v>
      </c>
      <c r="H228" s="30" t="s">
        <v>26</v>
      </c>
      <c r="I228" s="30" t="s">
        <v>26</v>
      </c>
      <c r="J228" s="30" t="s">
        <v>26</v>
      </c>
      <c r="K228" s="30" t="s">
        <v>26</v>
      </c>
      <c r="L228" s="30" t="s">
        <v>26</v>
      </c>
      <c r="M228" s="30" t="s">
        <v>26</v>
      </c>
      <c r="N228" s="30" t="s">
        <v>26</v>
      </c>
      <c r="O228" s="30" t="s">
        <v>26</v>
      </c>
      <c r="P228" s="30" t="s">
        <v>26</v>
      </c>
      <c r="Q228" s="30" t="s">
        <v>26</v>
      </c>
      <c r="R228" s="30" t="s">
        <v>26</v>
      </c>
      <c r="S228" s="30" t="s">
        <v>26</v>
      </c>
      <c r="T228" s="30" t="s">
        <v>26</v>
      </c>
      <c r="U228" s="11"/>
      <c r="V228" s="13"/>
      <c r="W228" s="12"/>
    </row>
    <row r="229" spans="2:23" customFormat="1" ht="16.5" x14ac:dyDescent="0.25">
      <c r="B229" s="28" t="s">
        <v>295</v>
      </c>
      <c r="C229" s="31" t="s">
        <v>15</v>
      </c>
      <c r="D229" s="30" t="s">
        <v>26</v>
      </c>
      <c r="E229" s="30" t="s">
        <v>26</v>
      </c>
      <c r="F229" s="30" t="s">
        <v>26</v>
      </c>
      <c r="G229" s="30" t="s">
        <v>26</v>
      </c>
      <c r="H229" s="30" t="s">
        <v>26</v>
      </c>
      <c r="I229" s="30" t="s">
        <v>26</v>
      </c>
      <c r="J229" s="30" t="s">
        <v>26</v>
      </c>
      <c r="K229" s="30" t="s">
        <v>26</v>
      </c>
      <c r="L229" s="30" t="s">
        <v>26</v>
      </c>
      <c r="M229" s="30" t="s">
        <v>26</v>
      </c>
      <c r="N229" s="30" t="s">
        <v>26</v>
      </c>
      <c r="O229" s="30" t="s">
        <v>26</v>
      </c>
      <c r="P229" s="30" t="s">
        <v>26</v>
      </c>
      <c r="Q229" s="30" t="s">
        <v>26</v>
      </c>
      <c r="R229" s="30" t="s">
        <v>26</v>
      </c>
      <c r="S229" s="30" t="s">
        <v>26</v>
      </c>
      <c r="T229" s="30" t="s">
        <v>26</v>
      </c>
      <c r="U229" s="11"/>
      <c r="V229" s="13"/>
      <c r="W229" s="12"/>
    </row>
    <row r="230" spans="2:23" customFormat="1" ht="16.5" x14ac:dyDescent="0.25">
      <c r="B230" s="28" t="s">
        <v>296</v>
      </c>
      <c r="C230" s="31" t="s">
        <v>17</v>
      </c>
      <c r="D230" s="30" t="s">
        <v>26</v>
      </c>
      <c r="E230" s="30" t="s">
        <v>26</v>
      </c>
      <c r="F230" s="30" t="s">
        <v>26</v>
      </c>
      <c r="G230" s="30" t="s">
        <v>26</v>
      </c>
      <c r="H230" s="30" t="s">
        <v>26</v>
      </c>
      <c r="I230" s="30" t="s">
        <v>26</v>
      </c>
      <c r="J230" s="30" t="s">
        <v>26</v>
      </c>
      <c r="K230" s="30" t="s">
        <v>26</v>
      </c>
      <c r="L230" s="30" t="s">
        <v>26</v>
      </c>
      <c r="M230" s="30" t="s">
        <v>26</v>
      </c>
      <c r="N230" s="30" t="s">
        <v>26</v>
      </c>
      <c r="O230" s="30" t="s">
        <v>26</v>
      </c>
      <c r="P230" s="30" t="s">
        <v>26</v>
      </c>
      <c r="Q230" s="30" t="s">
        <v>26</v>
      </c>
      <c r="R230" s="30" t="s">
        <v>26</v>
      </c>
      <c r="S230" s="30" t="s">
        <v>26</v>
      </c>
      <c r="T230" s="30" t="s">
        <v>26</v>
      </c>
      <c r="U230" s="11"/>
      <c r="V230" s="13"/>
      <c r="W230" s="12"/>
    </row>
    <row r="231" spans="2:23" customFormat="1" ht="16.5" x14ac:dyDescent="0.25">
      <c r="B231" s="28" t="s">
        <v>297</v>
      </c>
      <c r="C231" s="32" t="s">
        <v>19</v>
      </c>
      <c r="D231" s="30" t="s">
        <v>26</v>
      </c>
      <c r="E231" s="30" t="s">
        <v>26</v>
      </c>
      <c r="F231" s="30" t="s">
        <v>26</v>
      </c>
      <c r="G231" s="30" t="s">
        <v>26</v>
      </c>
      <c r="H231" s="30" t="s">
        <v>26</v>
      </c>
      <c r="I231" s="30" t="s">
        <v>26</v>
      </c>
      <c r="J231" s="30" t="s">
        <v>26</v>
      </c>
      <c r="K231" s="30" t="s">
        <v>26</v>
      </c>
      <c r="L231" s="30" t="s">
        <v>26</v>
      </c>
      <c r="M231" s="30" t="s">
        <v>26</v>
      </c>
      <c r="N231" s="30" t="s">
        <v>26</v>
      </c>
      <c r="O231" s="30" t="s">
        <v>26</v>
      </c>
      <c r="P231" s="30" t="s">
        <v>26</v>
      </c>
      <c r="Q231" s="30" t="s">
        <v>26</v>
      </c>
      <c r="R231" s="30" t="s">
        <v>26</v>
      </c>
      <c r="S231" s="30" t="s">
        <v>26</v>
      </c>
      <c r="T231" s="30" t="s">
        <v>26</v>
      </c>
      <c r="U231" s="11"/>
      <c r="V231" s="13"/>
      <c r="W231" s="12"/>
    </row>
    <row r="232" spans="2:23" customFormat="1" ht="16.5" x14ac:dyDescent="0.25">
      <c r="B232" s="28" t="s">
        <v>298</v>
      </c>
      <c r="C232" s="32" t="s">
        <v>21</v>
      </c>
      <c r="D232" s="30" t="s">
        <v>26</v>
      </c>
      <c r="E232" s="30" t="s">
        <v>26</v>
      </c>
      <c r="F232" s="30" t="s">
        <v>26</v>
      </c>
      <c r="G232" s="30" t="s">
        <v>26</v>
      </c>
      <c r="H232" s="30" t="s">
        <v>26</v>
      </c>
      <c r="I232" s="30" t="s">
        <v>26</v>
      </c>
      <c r="J232" s="30" t="s">
        <v>26</v>
      </c>
      <c r="K232" s="30" t="s">
        <v>26</v>
      </c>
      <c r="L232" s="30" t="s">
        <v>26</v>
      </c>
      <c r="M232" s="30" t="s">
        <v>26</v>
      </c>
      <c r="N232" s="30" t="s">
        <v>26</v>
      </c>
      <c r="O232" s="30" t="s">
        <v>26</v>
      </c>
      <c r="P232" s="30" t="s">
        <v>26</v>
      </c>
      <c r="Q232" s="30" t="s">
        <v>26</v>
      </c>
      <c r="R232" s="30" t="s">
        <v>26</v>
      </c>
      <c r="S232" s="30" t="s">
        <v>26</v>
      </c>
      <c r="T232" s="30" t="s">
        <v>26</v>
      </c>
      <c r="U232" s="11"/>
      <c r="V232" s="13"/>
      <c r="W232" s="12"/>
    </row>
    <row r="233" spans="2:23" customFormat="1" ht="16.5" x14ac:dyDescent="0.25">
      <c r="B233" s="28" t="s">
        <v>299</v>
      </c>
      <c r="C233" s="32" t="s">
        <v>23</v>
      </c>
      <c r="D233" s="30" t="s">
        <v>26</v>
      </c>
      <c r="E233" s="30" t="s">
        <v>26</v>
      </c>
      <c r="F233" s="30" t="s">
        <v>26</v>
      </c>
      <c r="G233" s="30" t="s">
        <v>26</v>
      </c>
      <c r="H233" s="30" t="s">
        <v>26</v>
      </c>
      <c r="I233" s="30" t="s">
        <v>26</v>
      </c>
      <c r="J233" s="30" t="s">
        <v>26</v>
      </c>
      <c r="K233" s="30" t="s">
        <v>26</v>
      </c>
      <c r="L233" s="30" t="s">
        <v>26</v>
      </c>
      <c r="M233" s="30" t="s">
        <v>26</v>
      </c>
      <c r="N233" s="30" t="s">
        <v>26</v>
      </c>
      <c r="O233" s="30" t="s">
        <v>26</v>
      </c>
      <c r="P233" s="30" t="s">
        <v>26</v>
      </c>
      <c r="Q233" s="30" t="s">
        <v>26</v>
      </c>
      <c r="R233" s="30" t="s">
        <v>26</v>
      </c>
      <c r="S233" s="30" t="s">
        <v>26</v>
      </c>
      <c r="T233" s="30" t="s">
        <v>26</v>
      </c>
      <c r="U233" s="11"/>
      <c r="V233" s="13"/>
      <c r="W233" s="12"/>
    </row>
    <row r="234" spans="2:23" customFormat="1" ht="19.5" x14ac:dyDescent="0.25">
      <c r="B234" s="16" t="s">
        <v>300</v>
      </c>
      <c r="C234" s="17" t="s">
        <v>45</v>
      </c>
      <c r="D234" s="20">
        <f t="shared" ref="D234:H234" si="69">+D248+D235</f>
        <v>982.5</v>
      </c>
      <c r="E234" s="20">
        <f t="shared" si="69"/>
        <v>1133.5</v>
      </c>
      <c r="F234" s="20">
        <f t="shared" si="69"/>
        <v>1151.5999999999999</v>
      </c>
      <c r="G234" s="20">
        <f t="shared" si="69"/>
        <v>773.8</v>
      </c>
      <c r="H234" s="20">
        <f t="shared" si="69"/>
        <v>1569.9</v>
      </c>
      <c r="I234" s="20">
        <v>2053.4</v>
      </c>
      <c r="J234" s="20">
        <v>3024.1000000000004</v>
      </c>
      <c r="K234" s="20">
        <v>2725.1</v>
      </c>
      <c r="L234" s="20">
        <v>3546</v>
      </c>
      <c r="M234" s="20">
        <v>4416.7</v>
      </c>
      <c r="N234" s="20">
        <v>4112.6000000000004</v>
      </c>
      <c r="O234" s="20">
        <v>5201.8999999999996</v>
      </c>
      <c r="P234" s="20">
        <v>5938.80764</v>
      </c>
      <c r="Q234" s="20">
        <v>7267.5855599999995</v>
      </c>
      <c r="R234" s="20">
        <v>6773.4326799999999</v>
      </c>
      <c r="S234" s="20">
        <v>8394.1387800000011</v>
      </c>
      <c r="T234" s="20">
        <v>10167.08374</v>
      </c>
      <c r="U234" s="11"/>
      <c r="V234" s="13"/>
      <c r="W234" s="12"/>
    </row>
    <row r="235" spans="2:23" customFormat="1" ht="19.5" x14ac:dyDescent="0.25">
      <c r="B235" s="21" t="s">
        <v>301</v>
      </c>
      <c r="C235" s="22" t="s">
        <v>11</v>
      </c>
      <c r="D235" s="23">
        <v>0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/>
      <c r="T235" s="23">
        <v>0</v>
      </c>
      <c r="U235" s="11"/>
      <c r="V235" s="13"/>
      <c r="W235" s="12"/>
    </row>
    <row r="236" spans="2:23" customFormat="1" ht="19.5" x14ac:dyDescent="0.25">
      <c r="B236" s="24" t="s">
        <v>302</v>
      </c>
      <c r="C236" s="25" t="s">
        <v>48</v>
      </c>
      <c r="D236" s="26" t="s">
        <v>26</v>
      </c>
      <c r="E236" s="26" t="s">
        <v>26</v>
      </c>
      <c r="F236" s="26" t="s">
        <v>26</v>
      </c>
      <c r="G236" s="26" t="s">
        <v>26</v>
      </c>
      <c r="H236" s="26" t="s">
        <v>26</v>
      </c>
      <c r="I236" s="26" t="s">
        <v>26</v>
      </c>
      <c r="J236" s="26" t="s">
        <v>26</v>
      </c>
      <c r="K236" s="26" t="s">
        <v>26</v>
      </c>
      <c r="L236" s="26" t="s">
        <v>26</v>
      </c>
      <c r="M236" s="26" t="s">
        <v>26</v>
      </c>
      <c r="N236" s="26" t="s">
        <v>26</v>
      </c>
      <c r="O236" s="26" t="s">
        <v>26</v>
      </c>
      <c r="P236" s="26" t="s">
        <v>26</v>
      </c>
      <c r="Q236" s="26" t="s">
        <v>26</v>
      </c>
      <c r="R236" s="26" t="s">
        <v>26</v>
      </c>
      <c r="S236" s="26" t="s">
        <v>26</v>
      </c>
      <c r="T236" s="26" t="s">
        <v>26</v>
      </c>
      <c r="U236" s="11"/>
      <c r="V236" s="13"/>
      <c r="W236" s="12"/>
    </row>
    <row r="237" spans="2:23" customFormat="1" ht="19.5" x14ac:dyDescent="0.25">
      <c r="B237" s="24" t="s">
        <v>303</v>
      </c>
      <c r="C237" s="25" t="s">
        <v>50</v>
      </c>
      <c r="D237" s="26" t="s">
        <v>26</v>
      </c>
      <c r="E237" s="26" t="s">
        <v>26</v>
      </c>
      <c r="F237" s="26" t="s">
        <v>26</v>
      </c>
      <c r="G237" s="26" t="s">
        <v>26</v>
      </c>
      <c r="H237" s="26" t="s">
        <v>26</v>
      </c>
      <c r="I237" s="26" t="s">
        <v>26</v>
      </c>
      <c r="J237" s="26" t="s">
        <v>26</v>
      </c>
      <c r="K237" s="26" t="s">
        <v>26</v>
      </c>
      <c r="L237" s="26" t="s">
        <v>26</v>
      </c>
      <c r="M237" s="26" t="s">
        <v>26</v>
      </c>
      <c r="N237" s="26" t="s">
        <v>26</v>
      </c>
      <c r="O237" s="26" t="s">
        <v>26</v>
      </c>
      <c r="P237" s="26" t="s">
        <v>26</v>
      </c>
      <c r="Q237" s="26" t="s">
        <v>26</v>
      </c>
      <c r="R237" s="26" t="s">
        <v>26</v>
      </c>
      <c r="S237" s="26" t="s">
        <v>26</v>
      </c>
      <c r="T237" s="26" t="s">
        <v>26</v>
      </c>
      <c r="U237" s="11"/>
      <c r="V237" s="13"/>
      <c r="W237" s="12"/>
    </row>
    <row r="238" spans="2:23" customFormat="1" ht="19.5" x14ac:dyDescent="0.25">
      <c r="B238" s="24" t="s">
        <v>304</v>
      </c>
      <c r="C238" s="25" t="s">
        <v>52</v>
      </c>
      <c r="D238" s="26" t="s">
        <v>26</v>
      </c>
      <c r="E238" s="26" t="s">
        <v>26</v>
      </c>
      <c r="F238" s="26" t="s">
        <v>26</v>
      </c>
      <c r="G238" s="26" t="s">
        <v>26</v>
      </c>
      <c r="H238" s="26" t="s">
        <v>26</v>
      </c>
      <c r="I238" s="26" t="s">
        <v>26</v>
      </c>
      <c r="J238" s="26" t="s">
        <v>26</v>
      </c>
      <c r="K238" s="26" t="s">
        <v>26</v>
      </c>
      <c r="L238" s="26" t="s">
        <v>26</v>
      </c>
      <c r="M238" s="26" t="s">
        <v>26</v>
      </c>
      <c r="N238" s="26" t="s">
        <v>26</v>
      </c>
      <c r="O238" s="26" t="s">
        <v>26</v>
      </c>
      <c r="P238" s="26" t="s">
        <v>26</v>
      </c>
      <c r="Q238" s="26" t="s">
        <v>26</v>
      </c>
      <c r="R238" s="26" t="s">
        <v>26</v>
      </c>
      <c r="S238" s="26" t="s">
        <v>26</v>
      </c>
      <c r="T238" s="26" t="s">
        <v>26</v>
      </c>
      <c r="U238" s="11"/>
      <c r="V238" s="13"/>
      <c r="W238" s="12"/>
    </row>
    <row r="239" spans="2:23" customFormat="1" ht="19.5" x14ac:dyDescent="0.25">
      <c r="B239" s="24" t="s">
        <v>305</v>
      </c>
      <c r="C239" s="25" t="s">
        <v>54</v>
      </c>
      <c r="D239" s="26" t="s">
        <v>26</v>
      </c>
      <c r="E239" s="26" t="s">
        <v>26</v>
      </c>
      <c r="F239" s="26" t="s">
        <v>26</v>
      </c>
      <c r="G239" s="26" t="s">
        <v>26</v>
      </c>
      <c r="H239" s="26" t="s">
        <v>26</v>
      </c>
      <c r="I239" s="26" t="s">
        <v>26</v>
      </c>
      <c r="J239" s="26" t="s">
        <v>26</v>
      </c>
      <c r="K239" s="26" t="s">
        <v>26</v>
      </c>
      <c r="L239" s="26" t="s">
        <v>26</v>
      </c>
      <c r="M239" s="26" t="s">
        <v>26</v>
      </c>
      <c r="N239" s="26" t="s">
        <v>26</v>
      </c>
      <c r="O239" s="26" t="s">
        <v>26</v>
      </c>
      <c r="P239" s="26" t="s">
        <v>26</v>
      </c>
      <c r="Q239" s="26" t="s">
        <v>26</v>
      </c>
      <c r="R239" s="26" t="s">
        <v>26</v>
      </c>
      <c r="S239" s="26" t="s">
        <v>26</v>
      </c>
      <c r="T239" s="26" t="s">
        <v>26</v>
      </c>
      <c r="U239" s="11"/>
      <c r="V239" s="13"/>
      <c r="W239" s="12"/>
    </row>
    <row r="240" spans="2:23" customFormat="1" ht="19.5" x14ac:dyDescent="0.25">
      <c r="B240" s="24" t="s">
        <v>306</v>
      </c>
      <c r="C240" s="25" t="s">
        <v>56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11"/>
      <c r="V240" s="13"/>
      <c r="W240" s="12"/>
    </row>
    <row r="241" spans="2:23" customFormat="1" ht="19.5" x14ac:dyDescent="0.25">
      <c r="B241" s="24" t="s">
        <v>307</v>
      </c>
      <c r="C241" s="27" t="s">
        <v>58</v>
      </c>
      <c r="D241" s="26" t="s">
        <v>26</v>
      </c>
      <c r="E241" s="26" t="s">
        <v>26</v>
      </c>
      <c r="F241" s="26" t="s">
        <v>26</v>
      </c>
      <c r="G241" s="26" t="s">
        <v>26</v>
      </c>
      <c r="H241" s="26" t="s">
        <v>26</v>
      </c>
      <c r="I241" s="26" t="s">
        <v>26</v>
      </c>
      <c r="J241" s="26" t="s">
        <v>26</v>
      </c>
      <c r="K241" s="26" t="s">
        <v>26</v>
      </c>
      <c r="L241" s="26" t="s">
        <v>26</v>
      </c>
      <c r="M241" s="26" t="s">
        <v>26</v>
      </c>
      <c r="N241" s="26" t="s">
        <v>26</v>
      </c>
      <c r="O241" s="26" t="s">
        <v>26</v>
      </c>
      <c r="P241" s="26" t="s">
        <v>26</v>
      </c>
      <c r="Q241" s="26" t="s">
        <v>26</v>
      </c>
      <c r="R241" s="26" t="s">
        <v>26</v>
      </c>
      <c r="S241" s="26" t="s">
        <v>26</v>
      </c>
      <c r="T241" s="26" t="s">
        <v>26</v>
      </c>
      <c r="U241" s="11"/>
      <c r="V241" s="13"/>
      <c r="W241" s="12"/>
    </row>
    <row r="242" spans="2:23" customFormat="1" ht="19.5" x14ac:dyDescent="0.25">
      <c r="B242" s="24" t="s">
        <v>308</v>
      </c>
      <c r="C242" s="27" t="s">
        <v>60</v>
      </c>
      <c r="D242" s="26">
        <v>0</v>
      </c>
      <c r="E242" s="26">
        <v>0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26">
        <v>0</v>
      </c>
      <c r="U242" s="11"/>
      <c r="V242" s="13"/>
      <c r="W242" s="12"/>
    </row>
    <row r="243" spans="2:23" customFormat="1" ht="16.5" x14ac:dyDescent="0.25">
      <c r="B243" s="28" t="s">
        <v>309</v>
      </c>
      <c r="C243" s="29" t="s">
        <v>62</v>
      </c>
      <c r="D243" s="30" t="s">
        <v>26</v>
      </c>
      <c r="E243" s="30" t="s">
        <v>26</v>
      </c>
      <c r="F243" s="30" t="s">
        <v>26</v>
      </c>
      <c r="G243" s="30" t="s">
        <v>26</v>
      </c>
      <c r="H243" s="30" t="s">
        <v>26</v>
      </c>
      <c r="I243" s="30" t="s">
        <v>26</v>
      </c>
      <c r="J243" s="30" t="s">
        <v>26</v>
      </c>
      <c r="K243" s="30" t="s">
        <v>26</v>
      </c>
      <c r="L243" s="30" t="s">
        <v>26</v>
      </c>
      <c r="M243" s="30" t="s">
        <v>26</v>
      </c>
      <c r="N243" s="30" t="s">
        <v>26</v>
      </c>
      <c r="O243" s="30" t="s">
        <v>26</v>
      </c>
      <c r="P243" s="30" t="s">
        <v>26</v>
      </c>
      <c r="Q243" s="30" t="s">
        <v>26</v>
      </c>
      <c r="R243" s="30" t="s">
        <v>26</v>
      </c>
      <c r="S243" s="30" t="s">
        <v>26</v>
      </c>
      <c r="T243" s="30" t="s">
        <v>26</v>
      </c>
      <c r="U243" s="11"/>
      <c r="V243" s="13"/>
      <c r="W243" s="12"/>
    </row>
    <row r="244" spans="2:23" customFormat="1" ht="16.5" x14ac:dyDescent="0.25">
      <c r="B244" s="28" t="s">
        <v>310</v>
      </c>
      <c r="C244" s="31" t="s">
        <v>64</v>
      </c>
      <c r="D244" s="30" t="s">
        <v>26</v>
      </c>
      <c r="E244" s="30" t="s">
        <v>26</v>
      </c>
      <c r="F244" s="30" t="s">
        <v>26</v>
      </c>
      <c r="G244" s="30" t="s">
        <v>26</v>
      </c>
      <c r="H244" s="30" t="s">
        <v>26</v>
      </c>
      <c r="I244" s="30" t="s">
        <v>26</v>
      </c>
      <c r="J244" s="30" t="s">
        <v>26</v>
      </c>
      <c r="K244" s="30" t="s">
        <v>26</v>
      </c>
      <c r="L244" s="30" t="s">
        <v>26</v>
      </c>
      <c r="M244" s="30" t="s">
        <v>26</v>
      </c>
      <c r="N244" s="30" t="s">
        <v>26</v>
      </c>
      <c r="O244" s="30" t="s">
        <v>26</v>
      </c>
      <c r="P244" s="30" t="s">
        <v>26</v>
      </c>
      <c r="Q244" s="30" t="s">
        <v>26</v>
      </c>
      <c r="R244" s="30" t="s">
        <v>26</v>
      </c>
      <c r="S244" s="30" t="s">
        <v>26</v>
      </c>
      <c r="T244" s="30" t="s">
        <v>26</v>
      </c>
      <c r="U244" s="11"/>
      <c r="V244" s="13"/>
      <c r="W244" s="12"/>
    </row>
    <row r="245" spans="2:23" customFormat="1" ht="16.5" x14ac:dyDescent="0.25">
      <c r="B245" s="28" t="s">
        <v>311</v>
      </c>
      <c r="C245" s="31" t="s">
        <v>66</v>
      </c>
      <c r="D245" s="30" t="s">
        <v>26</v>
      </c>
      <c r="E245" s="30" t="s">
        <v>26</v>
      </c>
      <c r="F245" s="30" t="s">
        <v>26</v>
      </c>
      <c r="G245" s="30" t="s">
        <v>26</v>
      </c>
      <c r="H245" s="30" t="s">
        <v>26</v>
      </c>
      <c r="I245" s="30" t="s">
        <v>26</v>
      </c>
      <c r="J245" s="30" t="s">
        <v>26</v>
      </c>
      <c r="K245" s="30" t="s">
        <v>26</v>
      </c>
      <c r="L245" s="30" t="s">
        <v>26</v>
      </c>
      <c r="M245" s="30" t="s">
        <v>26</v>
      </c>
      <c r="N245" s="30" t="s">
        <v>26</v>
      </c>
      <c r="O245" s="30" t="s">
        <v>26</v>
      </c>
      <c r="P245" s="30" t="s">
        <v>26</v>
      </c>
      <c r="Q245" s="30" t="s">
        <v>26</v>
      </c>
      <c r="R245" s="30" t="s">
        <v>26</v>
      </c>
      <c r="S245" s="30" t="s">
        <v>26</v>
      </c>
      <c r="T245" s="30" t="s">
        <v>26</v>
      </c>
      <c r="U245" s="11"/>
      <c r="V245" s="13"/>
      <c r="W245" s="12"/>
    </row>
    <row r="246" spans="2:23" customFormat="1" ht="16.5" x14ac:dyDescent="0.25">
      <c r="B246" s="28" t="s">
        <v>312</v>
      </c>
      <c r="C246" s="29" t="s">
        <v>68</v>
      </c>
      <c r="D246" s="30" t="s">
        <v>26</v>
      </c>
      <c r="E246" s="30" t="s">
        <v>26</v>
      </c>
      <c r="F246" s="30" t="s">
        <v>26</v>
      </c>
      <c r="G246" s="30" t="s">
        <v>26</v>
      </c>
      <c r="H246" s="30" t="s">
        <v>26</v>
      </c>
      <c r="I246" s="30" t="s">
        <v>26</v>
      </c>
      <c r="J246" s="30" t="s">
        <v>26</v>
      </c>
      <c r="K246" s="30" t="s">
        <v>26</v>
      </c>
      <c r="L246" s="30" t="s">
        <v>26</v>
      </c>
      <c r="M246" s="30" t="s">
        <v>26</v>
      </c>
      <c r="N246" s="30" t="s">
        <v>26</v>
      </c>
      <c r="O246" s="30" t="s">
        <v>26</v>
      </c>
      <c r="P246" s="30" t="s">
        <v>26</v>
      </c>
      <c r="Q246" s="30" t="s">
        <v>26</v>
      </c>
      <c r="R246" s="30" t="s">
        <v>26</v>
      </c>
      <c r="S246" s="30" t="s">
        <v>26</v>
      </c>
      <c r="T246" s="30" t="s">
        <v>26</v>
      </c>
      <c r="U246" s="11"/>
      <c r="V246" s="13"/>
      <c r="W246" s="12"/>
    </row>
    <row r="247" spans="2:23" customFormat="1" ht="16.5" x14ac:dyDescent="0.25">
      <c r="B247" s="28" t="s">
        <v>313</v>
      </c>
      <c r="C247" s="31" t="s">
        <v>70</v>
      </c>
      <c r="D247" s="30" t="s">
        <v>26</v>
      </c>
      <c r="E247" s="30" t="s">
        <v>26</v>
      </c>
      <c r="F247" s="30" t="s">
        <v>26</v>
      </c>
      <c r="G247" s="30" t="s">
        <v>26</v>
      </c>
      <c r="H247" s="30" t="s">
        <v>26</v>
      </c>
      <c r="I247" s="30" t="s">
        <v>26</v>
      </c>
      <c r="J247" s="30" t="s">
        <v>26</v>
      </c>
      <c r="K247" s="30" t="s">
        <v>26</v>
      </c>
      <c r="L247" s="30" t="s">
        <v>26</v>
      </c>
      <c r="M247" s="30" t="s">
        <v>26</v>
      </c>
      <c r="N247" s="30" t="s">
        <v>26</v>
      </c>
      <c r="O247" s="30" t="s">
        <v>26</v>
      </c>
      <c r="P247" s="30" t="s">
        <v>26</v>
      </c>
      <c r="Q247" s="30" t="s">
        <v>26</v>
      </c>
      <c r="R247" s="30" t="s">
        <v>26</v>
      </c>
      <c r="S247" s="30" t="s">
        <v>26</v>
      </c>
      <c r="T247" s="30" t="s">
        <v>26</v>
      </c>
      <c r="U247" s="11"/>
      <c r="V247" s="13"/>
      <c r="W247" s="12"/>
    </row>
    <row r="248" spans="2:23" customFormat="1" ht="19.5" x14ac:dyDescent="0.25">
      <c r="B248" s="21" t="s">
        <v>314</v>
      </c>
      <c r="C248" s="22" t="s">
        <v>72</v>
      </c>
      <c r="D248" s="23">
        <f t="shared" ref="D248:H248" si="70">+D255+D258+D261+D249</f>
        <v>982.5</v>
      </c>
      <c r="E248" s="23">
        <f t="shared" si="70"/>
        <v>1133.5</v>
      </c>
      <c r="F248" s="23">
        <f t="shared" si="70"/>
        <v>1151.5999999999999</v>
      </c>
      <c r="G248" s="23">
        <f t="shared" si="70"/>
        <v>773.8</v>
      </c>
      <c r="H248" s="23">
        <f t="shared" si="70"/>
        <v>1569.9</v>
      </c>
      <c r="I248" s="23">
        <v>2053.4</v>
      </c>
      <c r="J248" s="23">
        <v>3024.1000000000004</v>
      </c>
      <c r="K248" s="23">
        <v>2725.1</v>
      </c>
      <c r="L248" s="23">
        <v>3546</v>
      </c>
      <c r="M248" s="23">
        <v>4416.7</v>
      </c>
      <c r="N248" s="23">
        <v>4112.6000000000004</v>
      </c>
      <c r="O248" s="23">
        <v>5201.8999999999996</v>
      </c>
      <c r="P248" s="23">
        <v>5938.80764</v>
      </c>
      <c r="Q248" s="23">
        <v>7267.5855599999995</v>
      </c>
      <c r="R248" s="23">
        <v>6773.4326799999999</v>
      </c>
      <c r="S248" s="23">
        <v>8394.1387800000011</v>
      </c>
      <c r="T248" s="23">
        <v>10167.08374</v>
      </c>
      <c r="U248" s="11"/>
      <c r="V248" s="13"/>
      <c r="W248" s="12"/>
    </row>
    <row r="249" spans="2:23" customFormat="1" ht="19.5" x14ac:dyDescent="0.25">
      <c r="B249" s="24" t="s">
        <v>315</v>
      </c>
      <c r="C249" s="25" t="s">
        <v>48</v>
      </c>
      <c r="D249" s="26">
        <f t="shared" ref="D249:H249" si="71">+D250+D251</f>
        <v>0</v>
      </c>
      <c r="E249" s="26">
        <f t="shared" si="71"/>
        <v>0</v>
      </c>
      <c r="F249" s="26">
        <f t="shared" si="71"/>
        <v>0</v>
      </c>
      <c r="G249" s="26">
        <f t="shared" si="71"/>
        <v>0</v>
      </c>
      <c r="H249" s="26">
        <f t="shared" si="71"/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5</v>
      </c>
      <c r="N249" s="26">
        <v>5</v>
      </c>
      <c r="O249" s="26">
        <v>5</v>
      </c>
      <c r="P249" s="26">
        <v>5</v>
      </c>
      <c r="Q249" s="26">
        <v>5</v>
      </c>
      <c r="R249" s="26">
        <v>5</v>
      </c>
      <c r="S249" s="26">
        <v>5</v>
      </c>
      <c r="T249" s="26">
        <v>5</v>
      </c>
      <c r="U249" s="11"/>
      <c r="V249" s="13"/>
      <c r="W249" s="12"/>
    </row>
    <row r="250" spans="2:23" customFormat="1" ht="19.5" x14ac:dyDescent="0.25">
      <c r="B250" s="24" t="s">
        <v>316</v>
      </c>
      <c r="C250" s="27" t="s">
        <v>75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11"/>
      <c r="V250" s="13"/>
      <c r="W250" s="12"/>
    </row>
    <row r="251" spans="2:23" customFormat="1" ht="19.5" x14ac:dyDescent="0.25">
      <c r="B251" s="24" t="s">
        <v>317</v>
      </c>
      <c r="C251" s="27" t="s">
        <v>77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5</v>
      </c>
      <c r="N251" s="26">
        <v>5</v>
      </c>
      <c r="O251" s="26">
        <v>5</v>
      </c>
      <c r="P251" s="26">
        <v>5</v>
      </c>
      <c r="Q251" s="26">
        <v>5</v>
      </c>
      <c r="R251" s="26">
        <v>5</v>
      </c>
      <c r="S251" s="26">
        <v>5</v>
      </c>
      <c r="T251" s="26">
        <v>5</v>
      </c>
      <c r="U251" s="11"/>
      <c r="V251" s="13"/>
      <c r="W251" s="12"/>
    </row>
    <row r="252" spans="2:23" customFormat="1" ht="19.5" x14ac:dyDescent="0.25">
      <c r="B252" s="24" t="s">
        <v>318</v>
      </c>
      <c r="C252" s="25" t="s">
        <v>50</v>
      </c>
      <c r="D252" s="26" t="s">
        <v>26</v>
      </c>
      <c r="E252" s="26" t="s">
        <v>26</v>
      </c>
      <c r="F252" s="26" t="s">
        <v>26</v>
      </c>
      <c r="G252" s="26" t="s">
        <v>26</v>
      </c>
      <c r="H252" s="26" t="s">
        <v>26</v>
      </c>
      <c r="I252" s="26" t="s">
        <v>26</v>
      </c>
      <c r="J252" s="26" t="s">
        <v>26</v>
      </c>
      <c r="K252" s="26" t="s">
        <v>26</v>
      </c>
      <c r="L252" s="26" t="s">
        <v>26</v>
      </c>
      <c r="M252" s="26" t="s">
        <v>26</v>
      </c>
      <c r="N252" s="26" t="s">
        <v>26</v>
      </c>
      <c r="O252" s="26" t="s">
        <v>26</v>
      </c>
      <c r="P252" s="26" t="s">
        <v>26</v>
      </c>
      <c r="Q252" s="26" t="s">
        <v>26</v>
      </c>
      <c r="R252" s="26" t="s">
        <v>26</v>
      </c>
      <c r="S252" s="26" t="s">
        <v>26</v>
      </c>
      <c r="T252" s="26" t="s">
        <v>26</v>
      </c>
      <c r="U252" s="11"/>
      <c r="V252" s="13"/>
      <c r="W252" s="12"/>
    </row>
    <row r="253" spans="2:23" customFormat="1" ht="19.5" x14ac:dyDescent="0.25">
      <c r="B253" s="24" t="s">
        <v>319</v>
      </c>
      <c r="C253" s="27" t="s">
        <v>75</v>
      </c>
      <c r="D253" s="26" t="s">
        <v>26</v>
      </c>
      <c r="E253" s="26" t="s">
        <v>26</v>
      </c>
      <c r="F253" s="26" t="s">
        <v>26</v>
      </c>
      <c r="G253" s="26" t="s">
        <v>26</v>
      </c>
      <c r="H253" s="26" t="s">
        <v>26</v>
      </c>
      <c r="I253" s="26" t="s">
        <v>26</v>
      </c>
      <c r="J253" s="26" t="s">
        <v>26</v>
      </c>
      <c r="K253" s="26" t="s">
        <v>26</v>
      </c>
      <c r="L253" s="26" t="s">
        <v>26</v>
      </c>
      <c r="M253" s="26" t="s">
        <v>26</v>
      </c>
      <c r="N253" s="26" t="s">
        <v>26</v>
      </c>
      <c r="O253" s="26" t="s">
        <v>26</v>
      </c>
      <c r="P253" s="26" t="s">
        <v>26</v>
      </c>
      <c r="Q253" s="26" t="s">
        <v>26</v>
      </c>
      <c r="R253" s="26" t="s">
        <v>26</v>
      </c>
      <c r="S253" s="26" t="s">
        <v>26</v>
      </c>
      <c r="T253" s="26" t="s">
        <v>26</v>
      </c>
      <c r="U253" s="11"/>
      <c r="V253" s="13"/>
      <c r="W253" s="12"/>
    </row>
    <row r="254" spans="2:23" customFormat="1" ht="19.5" x14ac:dyDescent="0.25">
      <c r="B254" s="24" t="s">
        <v>320</v>
      </c>
      <c r="C254" s="27" t="s">
        <v>77</v>
      </c>
      <c r="D254" s="26" t="s">
        <v>26</v>
      </c>
      <c r="E254" s="26" t="s">
        <v>26</v>
      </c>
      <c r="F254" s="26" t="s">
        <v>26</v>
      </c>
      <c r="G254" s="26" t="s">
        <v>26</v>
      </c>
      <c r="H254" s="26" t="s">
        <v>26</v>
      </c>
      <c r="I254" s="26" t="s">
        <v>26</v>
      </c>
      <c r="J254" s="26" t="s">
        <v>26</v>
      </c>
      <c r="K254" s="26" t="s">
        <v>26</v>
      </c>
      <c r="L254" s="26" t="s">
        <v>26</v>
      </c>
      <c r="M254" s="26" t="s">
        <v>26</v>
      </c>
      <c r="N254" s="26" t="s">
        <v>26</v>
      </c>
      <c r="O254" s="26" t="s">
        <v>26</v>
      </c>
      <c r="P254" s="26" t="s">
        <v>26</v>
      </c>
      <c r="Q254" s="26" t="s">
        <v>26</v>
      </c>
      <c r="R254" s="26" t="s">
        <v>26</v>
      </c>
      <c r="S254" s="26" t="s">
        <v>26</v>
      </c>
      <c r="T254" s="26" t="s">
        <v>26</v>
      </c>
      <c r="U254" s="11"/>
      <c r="V254" s="13"/>
      <c r="W254" s="12"/>
    </row>
    <row r="255" spans="2:23" customFormat="1" ht="19.5" x14ac:dyDescent="0.25">
      <c r="B255" s="24" t="s">
        <v>321</v>
      </c>
      <c r="C255" s="25" t="s">
        <v>52</v>
      </c>
      <c r="D255" s="26">
        <f t="shared" ref="D255:H255" si="72">+D256+D257</f>
        <v>35</v>
      </c>
      <c r="E255" s="26">
        <f t="shared" si="72"/>
        <v>35</v>
      </c>
      <c r="F255" s="26">
        <f t="shared" si="72"/>
        <v>35</v>
      </c>
      <c r="G255" s="26">
        <f t="shared" si="72"/>
        <v>35</v>
      </c>
      <c r="H255" s="26">
        <f t="shared" si="72"/>
        <v>35</v>
      </c>
      <c r="I255" s="26">
        <v>35</v>
      </c>
      <c r="J255" s="26">
        <v>35</v>
      </c>
      <c r="K255" s="26">
        <v>35</v>
      </c>
      <c r="L255" s="26">
        <v>35</v>
      </c>
      <c r="M255" s="26">
        <v>35</v>
      </c>
      <c r="N255" s="26">
        <v>35</v>
      </c>
      <c r="O255" s="26">
        <v>35</v>
      </c>
      <c r="P255" s="26">
        <v>35</v>
      </c>
      <c r="Q255" s="26">
        <v>35</v>
      </c>
      <c r="R255" s="26">
        <v>35</v>
      </c>
      <c r="S255" s="26">
        <v>35</v>
      </c>
      <c r="T255" s="26">
        <v>35</v>
      </c>
      <c r="U255" s="11"/>
      <c r="V255" s="13"/>
      <c r="W255" s="12"/>
    </row>
    <row r="256" spans="2:23" customFormat="1" ht="19.5" x14ac:dyDescent="0.25">
      <c r="B256" s="24" t="s">
        <v>322</v>
      </c>
      <c r="C256" s="27" t="s">
        <v>75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11"/>
      <c r="V256" s="13"/>
      <c r="W256" s="12"/>
    </row>
    <row r="257" spans="2:23" customFormat="1" ht="19.5" x14ac:dyDescent="0.25">
      <c r="B257" s="24" t="s">
        <v>323</v>
      </c>
      <c r="C257" s="27" t="s">
        <v>77</v>
      </c>
      <c r="D257" s="26">
        <v>35</v>
      </c>
      <c r="E257" s="26">
        <v>35</v>
      </c>
      <c r="F257" s="26">
        <v>35</v>
      </c>
      <c r="G257" s="26">
        <v>35</v>
      </c>
      <c r="H257" s="26">
        <v>35</v>
      </c>
      <c r="I257" s="26">
        <v>35</v>
      </c>
      <c r="J257" s="26">
        <v>35</v>
      </c>
      <c r="K257" s="26">
        <v>35</v>
      </c>
      <c r="L257" s="26">
        <v>35</v>
      </c>
      <c r="M257" s="26">
        <v>35</v>
      </c>
      <c r="N257" s="26">
        <v>35</v>
      </c>
      <c r="O257" s="26">
        <v>35</v>
      </c>
      <c r="P257" s="26">
        <v>35</v>
      </c>
      <c r="Q257" s="26">
        <v>35</v>
      </c>
      <c r="R257" s="26">
        <v>35</v>
      </c>
      <c r="S257" s="26">
        <v>35</v>
      </c>
      <c r="T257" s="26">
        <v>35</v>
      </c>
      <c r="U257" s="11"/>
      <c r="V257" s="13"/>
      <c r="W257" s="12"/>
    </row>
    <row r="258" spans="2:23" customFormat="1" ht="19.5" x14ac:dyDescent="0.25">
      <c r="B258" s="24" t="s">
        <v>324</v>
      </c>
      <c r="C258" s="25" t="s">
        <v>54</v>
      </c>
      <c r="D258" s="26">
        <f t="shared" ref="D258:H258" si="73">+D259+D260</f>
        <v>947.5</v>
      </c>
      <c r="E258" s="26">
        <f t="shared" si="73"/>
        <v>1098.5</v>
      </c>
      <c r="F258" s="26">
        <f t="shared" si="73"/>
        <v>1116.5999999999999</v>
      </c>
      <c r="G258" s="26">
        <f t="shared" si="73"/>
        <v>738.8</v>
      </c>
      <c r="H258" s="26">
        <f t="shared" si="73"/>
        <v>1534.9</v>
      </c>
      <c r="I258" s="26">
        <v>1661.5</v>
      </c>
      <c r="J258" s="26">
        <v>1770.9</v>
      </c>
      <c r="K258" s="26">
        <v>1708.8</v>
      </c>
      <c r="L258" s="26">
        <v>2323.1999999999998</v>
      </c>
      <c r="M258" s="26">
        <v>2828.2</v>
      </c>
      <c r="N258" s="26">
        <v>2585.5</v>
      </c>
      <c r="O258" s="26">
        <v>3994.5</v>
      </c>
      <c r="P258" s="26">
        <v>5548.8096400000004</v>
      </c>
      <c r="Q258" s="26">
        <v>5832.4059600000001</v>
      </c>
      <c r="R258" s="26">
        <v>4696.2075800000002</v>
      </c>
      <c r="S258" s="26">
        <v>6339.3339800000003</v>
      </c>
      <c r="T258" s="26">
        <v>8055.5382</v>
      </c>
      <c r="U258" s="11"/>
      <c r="V258" s="13"/>
      <c r="W258" s="12"/>
    </row>
    <row r="259" spans="2:23" customFormat="1" ht="19.5" x14ac:dyDescent="0.25">
      <c r="B259" s="24" t="s">
        <v>325</v>
      </c>
      <c r="C259" s="27" t="s">
        <v>75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11"/>
      <c r="V259" s="13"/>
      <c r="W259" s="12"/>
    </row>
    <row r="260" spans="2:23" customFormat="1" ht="19.5" x14ac:dyDescent="0.25">
      <c r="B260" s="24" t="s">
        <v>326</v>
      </c>
      <c r="C260" s="27" t="s">
        <v>77</v>
      </c>
      <c r="D260" s="26">
        <v>947.5</v>
      </c>
      <c r="E260" s="26">
        <v>1098.5</v>
      </c>
      <c r="F260" s="26">
        <v>1116.5999999999999</v>
      </c>
      <c r="G260" s="26">
        <v>738.8</v>
      </c>
      <c r="H260" s="26">
        <v>1534.9</v>
      </c>
      <c r="I260" s="26">
        <v>1661.5</v>
      </c>
      <c r="J260" s="26">
        <v>1770.9</v>
      </c>
      <c r="K260" s="26">
        <v>1708.8</v>
      </c>
      <c r="L260" s="26">
        <v>2323.1999999999998</v>
      </c>
      <c r="M260" s="26">
        <v>2828.2</v>
      </c>
      <c r="N260" s="26">
        <v>2585.5</v>
      </c>
      <c r="O260" s="26">
        <v>3994.5</v>
      </c>
      <c r="P260" s="26">
        <v>5548.8096400000004</v>
      </c>
      <c r="Q260" s="26">
        <v>5832.4059600000001</v>
      </c>
      <c r="R260" s="26">
        <v>4696.2075800000002</v>
      </c>
      <c r="S260" s="26">
        <v>6339.3339800000003</v>
      </c>
      <c r="T260" s="26">
        <v>8055.5382</v>
      </c>
      <c r="U260" s="11"/>
      <c r="V260" s="13"/>
      <c r="W260" s="12"/>
    </row>
    <row r="261" spans="2:23" customFormat="1" ht="19.5" x14ac:dyDescent="0.25">
      <c r="B261" s="24" t="s">
        <v>327</v>
      </c>
      <c r="C261" s="25" t="s">
        <v>56</v>
      </c>
      <c r="D261" s="26">
        <f t="shared" ref="D261:H261" si="74">+D262+D263</f>
        <v>0</v>
      </c>
      <c r="E261" s="26">
        <f t="shared" si="74"/>
        <v>0</v>
      </c>
      <c r="F261" s="26">
        <f t="shared" si="74"/>
        <v>0</v>
      </c>
      <c r="G261" s="26">
        <f t="shared" si="74"/>
        <v>0</v>
      </c>
      <c r="H261" s="26">
        <f t="shared" si="74"/>
        <v>0</v>
      </c>
      <c r="I261" s="26">
        <v>356.9</v>
      </c>
      <c r="J261" s="26">
        <v>1218.2</v>
      </c>
      <c r="K261" s="26">
        <v>981.3</v>
      </c>
      <c r="L261" s="26">
        <v>1187.8</v>
      </c>
      <c r="M261" s="26">
        <v>1548.5</v>
      </c>
      <c r="N261" s="26">
        <v>1487.1</v>
      </c>
      <c r="O261" s="26">
        <v>1167.4000000000001</v>
      </c>
      <c r="P261" s="26">
        <v>349.99799999999999</v>
      </c>
      <c r="Q261" s="26">
        <v>1395.1795999999999</v>
      </c>
      <c r="R261" s="26">
        <v>2037.2251000000001</v>
      </c>
      <c r="S261" s="26">
        <v>2014.8047999999999</v>
      </c>
      <c r="T261" s="26">
        <v>2071.5455400000001</v>
      </c>
      <c r="U261" s="11"/>
      <c r="V261" s="13"/>
      <c r="W261" s="12"/>
    </row>
    <row r="262" spans="2:23" customFormat="1" ht="19.5" x14ac:dyDescent="0.25">
      <c r="B262" s="24" t="s">
        <v>328</v>
      </c>
      <c r="C262" s="27" t="s">
        <v>75</v>
      </c>
      <c r="D262" s="26">
        <f t="shared" ref="D262:H262" si="75">+D265+D268</f>
        <v>0</v>
      </c>
      <c r="E262" s="26">
        <f t="shared" si="75"/>
        <v>0</v>
      </c>
      <c r="F262" s="26">
        <f t="shared" si="75"/>
        <v>0</v>
      </c>
      <c r="G262" s="26">
        <f t="shared" si="75"/>
        <v>0</v>
      </c>
      <c r="H262" s="26">
        <f t="shared" si="75"/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11"/>
      <c r="V262" s="13"/>
      <c r="W262" s="12"/>
    </row>
    <row r="263" spans="2:23" customFormat="1" ht="19.5" x14ac:dyDescent="0.25">
      <c r="B263" s="24" t="s">
        <v>329</v>
      </c>
      <c r="C263" s="27" t="s">
        <v>77</v>
      </c>
      <c r="D263" s="26">
        <f t="shared" ref="D263:H263" si="76">+D269+D266</f>
        <v>0</v>
      </c>
      <c r="E263" s="26">
        <f t="shared" si="76"/>
        <v>0</v>
      </c>
      <c r="F263" s="26">
        <f t="shared" si="76"/>
        <v>0</v>
      </c>
      <c r="G263" s="26">
        <f t="shared" si="76"/>
        <v>0</v>
      </c>
      <c r="H263" s="26">
        <f t="shared" si="76"/>
        <v>0</v>
      </c>
      <c r="I263" s="26">
        <v>356.9</v>
      </c>
      <c r="J263" s="26">
        <v>1218.2</v>
      </c>
      <c r="K263" s="26">
        <v>981.3</v>
      </c>
      <c r="L263" s="26">
        <v>1187.8</v>
      </c>
      <c r="M263" s="26">
        <v>1548.5</v>
      </c>
      <c r="N263" s="26">
        <v>1487.1</v>
      </c>
      <c r="O263" s="26">
        <v>1167.4000000000001</v>
      </c>
      <c r="P263" s="26">
        <v>349.99799999999999</v>
      </c>
      <c r="Q263" s="26">
        <v>1395.1795999999999</v>
      </c>
      <c r="R263" s="26">
        <v>2037.2251000000001</v>
      </c>
      <c r="S263" s="26">
        <v>2014.8047999999999</v>
      </c>
      <c r="T263" s="26">
        <v>2071.5455400000001</v>
      </c>
      <c r="U263" s="11"/>
      <c r="V263" s="13"/>
      <c r="W263" s="12"/>
    </row>
    <row r="264" spans="2:23" customFormat="1" ht="19.5" x14ac:dyDescent="0.25">
      <c r="B264" s="24" t="s">
        <v>330</v>
      </c>
      <c r="C264" s="33" t="s">
        <v>58</v>
      </c>
      <c r="D264" s="26">
        <f t="shared" ref="D264:H264" si="77">+D265+D266</f>
        <v>0</v>
      </c>
      <c r="E264" s="26">
        <f t="shared" si="77"/>
        <v>0</v>
      </c>
      <c r="F264" s="26">
        <f t="shared" si="77"/>
        <v>0</v>
      </c>
      <c r="G264" s="26">
        <f t="shared" si="77"/>
        <v>0</v>
      </c>
      <c r="H264" s="26">
        <f t="shared" si="77"/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11"/>
      <c r="V264" s="13"/>
      <c r="W264" s="12"/>
    </row>
    <row r="265" spans="2:23" customFormat="1" ht="19.5" x14ac:dyDescent="0.25">
      <c r="B265" s="24" t="s">
        <v>331</v>
      </c>
      <c r="C265" s="34" t="s">
        <v>75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11"/>
      <c r="V265" s="13"/>
      <c r="W265" s="12"/>
    </row>
    <row r="266" spans="2:23" customFormat="1" ht="19.5" x14ac:dyDescent="0.25">
      <c r="B266" s="24" t="s">
        <v>332</v>
      </c>
      <c r="C266" s="34" t="s">
        <v>77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11"/>
      <c r="V266" s="13"/>
      <c r="W266" s="12"/>
    </row>
    <row r="267" spans="2:23" customFormat="1" ht="19.5" x14ac:dyDescent="0.25">
      <c r="B267" s="24" t="s">
        <v>333</v>
      </c>
      <c r="C267" s="33" t="s">
        <v>60</v>
      </c>
      <c r="D267" s="26">
        <f t="shared" ref="D267:H267" si="78">+D268+D269</f>
        <v>0</v>
      </c>
      <c r="E267" s="26">
        <f t="shared" si="78"/>
        <v>0</v>
      </c>
      <c r="F267" s="26">
        <f t="shared" si="78"/>
        <v>0</v>
      </c>
      <c r="G267" s="26">
        <f t="shared" si="78"/>
        <v>0</v>
      </c>
      <c r="H267" s="26">
        <f t="shared" si="78"/>
        <v>0</v>
      </c>
      <c r="I267" s="26">
        <v>356.9</v>
      </c>
      <c r="J267" s="26">
        <v>1218.2</v>
      </c>
      <c r="K267" s="26">
        <v>981.3</v>
      </c>
      <c r="L267" s="26">
        <v>1187.8</v>
      </c>
      <c r="M267" s="26">
        <v>1548.5</v>
      </c>
      <c r="N267" s="26">
        <v>1487.1</v>
      </c>
      <c r="O267" s="26">
        <v>1167.4000000000001</v>
      </c>
      <c r="P267" s="26">
        <v>349.99799999999999</v>
      </c>
      <c r="Q267" s="26">
        <v>1395.1795999999999</v>
      </c>
      <c r="R267" s="26">
        <v>2037.2251000000001</v>
      </c>
      <c r="S267" s="26">
        <v>2014.8047999999999</v>
      </c>
      <c r="T267" s="26">
        <v>2071.5455400000001</v>
      </c>
      <c r="U267" s="11"/>
      <c r="V267" s="13"/>
      <c r="W267" s="12"/>
    </row>
    <row r="268" spans="2:23" customFormat="1" ht="19.5" x14ac:dyDescent="0.25">
      <c r="B268" s="24" t="s">
        <v>334</v>
      </c>
      <c r="C268" s="34" t="s">
        <v>75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11"/>
      <c r="V268" s="13"/>
      <c r="W268" s="12"/>
    </row>
    <row r="269" spans="2:23" customFormat="1" ht="19.5" x14ac:dyDescent="0.25">
      <c r="B269" s="24" t="s">
        <v>335</v>
      </c>
      <c r="C269" s="34" t="s">
        <v>77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v>356.9</v>
      </c>
      <c r="J269" s="26">
        <v>1218.2</v>
      </c>
      <c r="K269" s="26">
        <v>981.3</v>
      </c>
      <c r="L269" s="26">
        <v>1187.8</v>
      </c>
      <c r="M269" s="26">
        <v>1548.5</v>
      </c>
      <c r="N269" s="26">
        <v>1487.1</v>
      </c>
      <c r="O269" s="26">
        <v>1167.4000000000001</v>
      </c>
      <c r="P269" s="26">
        <v>349.99799999999999</v>
      </c>
      <c r="Q269" s="26">
        <v>1395.1795999999999</v>
      </c>
      <c r="R269" s="26">
        <v>2037.2251000000001</v>
      </c>
      <c r="S269" s="26">
        <v>2014.8047999999999</v>
      </c>
      <c r="T269" s="26">
        <v>2071.5455400000001</v>
      </c>
      <c r="U269" s="11"/>
      <c r="V269" s="13"/>
      <c r="W269" s="12"/>
    </row>
    <row r="270" spans="2:23" customFormat="1" ht="45" customHeight="1" x14ac:dyDescent="0.25">
      <c r="B270" s="35" t="s">
        <v>336</v>
      </c>
      <c r="C270" s="36" t="s">
        <v>97</v>
      </c>
      <c r="D270" s="20" t="s">
        <v>26</v>
      </c>
      <c r="E270" s="20" t="s">
        <v>26</v>
      </c>
      <c r="F270" s="20" t="s">
        <v>26</v>
      </c>
      <c r="G270" s="20" t="s">
        <v>26</v>
      </c>
      <c r="H270" s="20" t="s">
        <v>26</v>
      </c>
      <c r="I270" s="20" t="s">
        <v>26</v>
      </c>
      <c r="J270" s="20" t="s">
        <v>26</v>
      </c>
      <c r="K270" s="20" t="s">
        <v>26</v>
      </c>
      <c r="L270" s="20" t="s">
        <v>26</v>
      </c>
      <c r="M270" s="20" t="s">
        <v>26</v>
      </c>
      <c r="N270" s="20" t="s">
        <v>26</v>
      </c>
      <c r="O270" s="20" t="s">
        <v>26</v>
      </c>
      <c r="P270" s="20" t="s">
        <v>26</v>
      </c>
      <c r="Q270" s="20" t="s">
        <v>26</v>
      </c>
      <c r="R270" s="20" t="s">
        <v>26</v>
      </c>
      <c r="S270" s="20" t="s">
        <v>26</v>
      </c>
      <c r="T270" s="20" t="s">
        <v>26</v>
      </c>
      <c r="U270" s="11"/>
      <c r="V270" s="13"/>
      <c r="W270" s="12"/>
    </row>
    <row r="271" spans="2:23" customFormat="1" ht="19.5" x14ac:dyDescent="0.25">
      <c r="B271" s="24" t="s">
        <v>337</v>
      </c>
      <c r="C271" s="25" t="s">
        <v>48</v>
      </c>
      <c r="D271" s="26" t="s">
        <v>26</v>
      </c>
      <c r="E271" s="26" t="s">
        <v>26</v>
      </c>
      <c r="F271" s="26" t="s">
        <v>26</v>
      </c>
      <c r="G271" s="26" t="s">
        <v>26</v>
      </c>
      <c r="H271" s="26" t="s">
        <v>26</v>
      </c>
      <c r="I271" s="26" t="s">
        <v>26</v>
      </c>
      <c r="J271" s="26" t="s">
        <v>26</v>
      </c>
      <c r="K271" s="26" t="s">
        <v>26</v>
      </c>
      <c r="L271" s="26" t="s">
        <v>26</v>
      </c>
      <c r="M271" s="26" t="s">
        <v>26</v>
      </c>
      <c r="N271" s="26" t="s">
        <v>26</v>
      </c>
      <c r="O271" s="26" t="s">
        <v>26</v>
      </c>
      <c r="P271" s="26" t="s">
        <v>26</v>
      </c>
      <c r="Q271" s="26" t="s">
        <v>26</v>
      </c>
      <c r="R271" s="26" t="s">
        <v>26</v>
      </c>
      <c r="S271" s="26" t="s">
        <v>26</v>
      </c>
      <c r="T271" s="26" t="s">
        <v>26</v>
      </c>
      <c r="U271" s="11"/>
      <c r="V271" s="13"/>
      <c r="W271" s="12"/>
    </row>
    <row r="272" spans="2:23" customFormat="1" ht="19.5" x14ac:dyDescent="0.25">
      <c r="B272" s="24" t="s">
        <v>338</v>
      </c>
      <c r="C272" s="25" t="s">
        <v>100</v>
      </c>
      <c r="D272" s="26" t="s">
        <v>26</v>
      </c>
      <c r="E272" s="26" t="s">
        <v>26</v>
      </c>
      <c r="F272" s="26" t="s">
        <v>26</v>
      </c>
      <c r="G272" s="26" t="s">
        <v>26</v>
      </c>
      <c r="H272" s="26" t="s">
        <v>26</v>
      </c>
      <c r="I272" s="26" t="s">
        <v>26</v>
      </c>
      <c r="J272" s="26" t="s">
        <v>26</v>
      </c>
      <c r="K272" s="26" t="s">
        <v>26</v>
      </c>
      <c r="L272" s="26" t="s">
        <v>26</v>
      </c>
      <c r="M272" s="26" t="s">
        <v>26</v>
      </c>
      <c r="N272" s="26" t="s">
        <v>26</v>
      </c>
      <c r="O272" s="26" t="s">
        <v>26</v>
      </c>
      <c r="P272" s="26" t="s">
        <v>26</v>
      </c>
      <c r="Q272" s="26" t="s">
        <v>26</v>
      </c>
      <c r="R272" s="26" t="s">
        <v>26</v>
      </c>
      <c r="S272" s="26" t="s">
        <v>26</v>
      </c>
      <c r="T272" s="26" t="s">
        <v>26</v>
      </c>
      <c r="U272" s="11"/>
      <c r="V272" s="13"/>
      <c r="W272" s="12"/>
    </row>
    <row r="273" spans="2:23" customFormat="1" ht="19.5" x14ac:dyDescent="0.25">
      <c r="B273" s="24" t="s">
        <v>339</v>
      </c>
      <c r="C273" s="25" t="s">
        <v>52</v>
      </c>
      <c r="D273" s="26" t="s">
        <v>26</v>
      </c>
      <c r="E273" s="26" t="s">
        <v>26</v>
      </c>
      <c r="F273" s="26" t="s">
        <v>26</v>
      </c>
      <c r="G273" s="26" t="s">
        <v>26</v>
      </c>
      <c r="H273" s="26" t="s">
        <v>26</v>
      </c>
      <c r="I273" s="26" t="s">
        <v>26</v>
      </c>
      <c r="J273" s="26" t="s">
        <v>26</v>
      </c>
      <c r="K273" s="26" t="s">
        <v>26</v>
      </c>
      <c r="L273" s="26" t="s">
        <v>26</v>
      </c>
      <c r="M273" s="26" t="s">
        <v>26</v>
      </c>
      <c r="N273" s="26" t="s">
        <v>26</v>
      </c>
      <c r="O273" s="26" t="s">
        <v>26</v>
      </c>
      <c r="P273" s="26" t="s">
        <v>26</v>
      </c>
      <c r="Q273" s="26" t="s">
        <v>26</v>
      </c>
      <c r="R273" s="26" t="s">
        <v>26</v>
      </c>
      <c r="S273" s="26" t="s">
        <v>26</v>
      </c>
      <c r="T273" s="26" t="s">
        <v>26</v>
      </c>
      <c r="U273" s="11"/>
      <c r="V273" s="13"/>
      <c r="W273" s="12"/>
    </row>
    <row r="274" spans="2:23" customFormat="1" ht="19.5" x14ac:dyDescent="0.25">
      <c r="B274" s="24" t="s">
        <v>340</v>
      </c>
      <c r="C274" s="25" t="s">
        <v>54</v>
      </c>
      <c r="D274" s="26" t="s">
        <v>26</v>
      </c>
      <c r="E274" s="26" t="s">
        <v>26</v>
      </c>
      <c r="F274" s="26" t="s">
        <v>26</v>
      </c>
      <c r="G274" s="26" t="s">
        <v>26</v>
      </c>
      <c r="H274" s="26" t="s">
        <v>26</v>
      </c>
      <c r="I274" s="26" t="s">
        <v>26</v>
      </c>
      <c r="J274" s="26" t="s">
        <v>26</v>
      </c>
      <c r="K274" s="26" t="s">
        <v>26</v>
      </c>
      <c r="L274" s="26" t="s">
        <v>26</v>
      </c>
      <c r="M274" s="26" t="s">
        <v>26</v>
      </c>
      <c r="N274" s="26" t="s">
        <v>26</v>
      </c>
      <c r="O274" s="26" t="s">
        <v>26</v>
      </c>
      <c r="P274" s="26" t="s">
        <v>26</v>
      </c>
      <c r="Q274" s="26" t="s">
        <v>26</v>
      </c>
      <c r="R274" s="26" t="s">
        <v>26</v>
      </c>
      <c r="S274" s="26" t="s">
        <v>26</v>
      </c>
      <c r="T274" s="26" t="s">
        <v>26</v>
      </c>
      <c r="U274" s="11"/>
      <c r="V274" s="13"/>
      <c r="W274" s="12"/>
    </row>
    <row r="275" spans="2:23" customFormat="1" ht="19.5" x14ac:dyDescent="0.25">
      <c r="B275" s="24" t="s">
        <v>341</v>
      </c>
      <c r="C275" s="25" t="s">
        <v>56</v>
      </c>
      <c r="D275" s="26" t="s">
        <v>26</v>
      </c>
      <c r="E275" s="26" t="s">
        <v>26</v>
      </c>
      <c r="F275" s="26" t="s">
        <v>26</v>
      </c>
      <c r="G275" s="26" t="s">
        <v>26</v>
      </c>
      <c r="H275" s="26" t="s">
        <v>26</v>
      </c>
      <c r="I275" s="26" t="s">
        <v>26</v>
      </c>
      <c r="J275" s="26" t="s">
        <v>26</v>
      </c>
      <c r="K275" s="26" t="s">
        <v>26</v>
      </c>
      <c r="L275" s="26" t="s">
        <v>26</v>
      </c>
      <c r="M275" s="26" t="s">
        <v>26</v>
      </c>
      <c r="N275" s="26" t="s">
        <v>26</v>
      </c>
      <c r="O275" s="26" t="s">
        <v>26</v>
      </c>
      <c r="P275" s="26" t="s">
        <v>26</v>
      </c>
      <c r="Q275" s="26" t="s">
        <v>26</v>
      </c>
      <c r="R275" s="26" t="s">
        <v>26</v>
      </c>
      <c r="S275" s="26" t="s">
        <v>26</v>
      </c>
      <c r="T275" s="26" t="s">
        <v>26</v>
      </c>
      <c r="U275" s="11"/>
      <c r="V275" s="13"/>
      <c r="W275" s="12"/>
    </row>
    <row r="276" spans="2:23" customFormat="1" ht="19.5" x14ac:dyDescent="0.25">
      <c r="B276" s="24" t="s">
        <v>342</v>
      </c>
      <c r="C276" s="27" t="s">
        <v>58</v>
      </c>
      <c r="D276" s="26" t="s">
        <v>26</v>
      </c>
      <c r="E276" s="26" t="s">
        <v>26</v>
      </c>
      <c r="F276" s="26" t="s">
        <v>26</v>
      </c>
      <c r="G276" s="26" t="s">
        <v>26</v>
      </c>
      <c r="H276" s="26" t="s">
        <v>26</v>
      </c>
      <c r="I276" s="26" t="s">
        <v>26</v>
      </c>
      <c r="J276" s="26" t="s">
        <v>26</v>
      </c>
      <c r="K276" s="26" t="s">
        <v>26</v>
      </c>
      <c r="L276" s="26" t="s">
        <v>26</v>
      </c>
      <c r="M276" s="26" t="s">
        <v>26</v>
      </c>
      <c r="N276" s="26" t="s">
        <v>26</v>
      </c>
      <c r="O276" s="26" t="s">
        <v>26</v>
      </c>
      <c r="P276" s="26" t="s">
        <v>26</v>
      </c>
      <c r="Q276" s="26" t="s">
        <v>26</v>
      </c>
      <c r="R276" s="26" t="s">
        <v>26</v>
      </c>
      <c r="S276" s="26" t="s">
        <v>26</v>
      </c>
      <c r="T276" s="26" t="s">
        <v>26</v>
      </c>
      <c r="U276" s="11"/>
      <c r="V276" s="13"/>
      <c r="W276" s="12"/>
    </row>
    <row r="277" spans="2:23" customFormat="1" ht="19.5" x14ac:dyDescent="0.25">
      <c r="B277" s="24" t="s">
        <v>343</v>
      </c>
      <c r="C277" s="27" t="s">
        <v>60</v>
      </c>
      <c r="D277" s="26" t="s">
        <v>26</v>
      </c>
      <c r="E277" s="26" t="s">
        <v>26</v>
      </c>
      <c r="F277" s="26" t="s">
        <v>26</v>
      </c>
      <c r="G277" s="26" t="s">
        <v>26</v>
      </c>
      <c r="H277" s="26" t="s">
        <v>26</v>
      </c>
      <c r="I277" s="26" t="s">
        <v>26</v>
      </c>
      <c r="J277" s="26" t="s">
        <v>26</v>
      </c>
      <c r="K277" s="26" t="s">
        <v>26</v>
      </c>
      <c r="L277" s="26" t="s">
        <v>26</v>
      </c>
      <c r="M277" s="26" t="s">
        <v>26</v>
      </c>
      <c r="N277" s="26" t="s">
        <v>26</v>
      </c>
      <c r="O277" s="26" t="s">
        <v>26</v>
      </c>
      <c r="P277" s="26" t="s">
        <v>26</v>
      </c>
      <c r="Q277" s="26" t="s">
        <v>26</v>
      </c>
      <c r="R277" s="26" t="s">
        <v>26</v>
      </c>
      <c r="S277" s="26" t="s">
        <v>26</v>
      </c>
      <c r="T277" s="26" t="s">
        <v>26</v>
      </c>
      <c r="U277" s="11"/>
      <c r="V277" s="13"/>
      <c r="W277" s="12"/>
    </row>
    <row r="278" spans="2:23" customFormat="1" ht="19.5" x14ac:dyDescent="0.25">
      <c r="B278" s="24" t="s">
        <v>344</v>
      </c>
      <c r="C278" s="27" t="s">
        <v>107</v>
      </c>
      <c r="D278" s="26" t="s">
        <v>26</v>
      </c>
      <c r="E278" s="26" t="s">
        <v>26</v>
      </c>
      <c r="F278" s="26" t="s">
        <v>26</v>
      </c>
      <c r="G278" s="26" t="s">
        <v>26</v>
      </c>
      <c r="H278" s="26" t="s">
        <v>26</v>
      </c>
      <c r="I278" s="26" t="s">
        <v>26</v>
      </c>
      <c r="J278" s="26" t="s">
        <v>26</v>
      </c>
      <c r="K278" s="26" t="s">
        <v>26</v>
      </c>
      <c r="L278" s="26" t="s">
        <v>26</v>
      </c>
      <c r="M278" s="26" t="s">
        <v>26</v>
      </c>
      <c r="N278" s="26" t="s">
        <v>26</v>
      </c>
      <c r="O278" s="26" t="s">
        <v>26</v>
      </c>
      <c r="P278" s="26" t="s">
        <v>26</v>
      </c>
      <c r="Q278" s="26" t="s">
        <v>26</v>
      </c>
      <c r="R278" s="26" t="s">
        <v>26</v>
      </c>
      <c r="S278" s="26" t="s">
        <v>26</v>
      </c>
      <c r="T278" s="26" t="s">
        <v>26</v>
      </c>
      <c r="U278" s="11"/>
      <c r="V278" s="13"/>
      <c r="W278" s="12"/>
    </row>
    <row r="279" spans="2:23" customFormat="1" ht="19.5" x14ac:dyDescent="0.25">
      <c r="B279" s="24" t="s">
        <v>345</v>
      </c>
      <c r="C279" s="27" t="s">
        <v>109</v>
      </c>
      <c r="D279" s="26" t="s">
        <v>26</v>
      </c>
      <c r="E279" s="26" t="s">
        <v>26</v>
      </c>
      <c r="F279" s="26" t="s">
        <v>26</v>
      </c>
      <c r="G279" s="26" t="s">
        <v>26</v>
      </c>
      <c r="H279" s="26" t="s">
        <v>26</v>
      </c>
      <c r="I279" s="26" t="s">
        <v>26</v>
      </c>
      <c r="J279" s="26" t="s">
        <v>26</v>
      </c>
      <c r="K279" s="26" t="s">
        <v>26</v>
      </c>
      <c r="L279" s="26" t="s">
        <v>26</v>
      </c>
      <c r="M279" s="26" t="s">
        <v>26</v>
      </c>
      <c r="N279" s="26" t="s">
        <v>26</v>
      </c>
      <c r="O279" s="26" t="s">
        <v>26</v>
      </c>
      <c r="P279" s="26" t="s">
        <v>26</v>
      </c>
      <c r="Q279" s="26" t="s">
        <v>26</v>
      </c>
      <c r="R279" s="26" t="s">
        <v>26</v>
      </c>
      <c r="S279" s="26" t="s">
        <v>26</v>
      </c>
      <c r="T279" s="26" t="s">
        <v>26</v>
      </c>
      <c r="U279" s="11"/>
      <c r="V279" s="13"/>
      <c r="W279" s="12"/>
    </row>
    <row r="280" spans="2:23" customFormat="1" ht="19.5" x14ac:dyDescent="0.25">
      <c r="B280" s="24" t="s">
        <v>346</v>
      </c>
      <c r="C280" s="27" t="s">
        <v>111</v>
      </c>
      <c r="D280" s="26" t="s">
        <v>26</v>
      </c>
      <c r="E280" s="26" t="s">
        <v>26</v>
      </c>
      <c r="F280" s="26" t="s">
        <v>26</v>
      </c>
      <c r="G280" s="26" t="s">
        <v>26</v>
      </c>
      <c r="H280" s="26" t="s">
        <v>26</v>
      </c>
      <c r="I280" s="26" t="s">
        <v>26</v>
      </c>
      <c r="J280" s="26" t="s">
        <v>26</v>
      </c>
      <c r="K280" s="26" t="s">
        <v>26</v>
      </c>
      <c r="L280" s="26" t="s">
        <v>26</v>
      </c>
      <c r="M280" s="26" t="s">
        <v>26</v>
      </c>
      <c r="N280" s="26" t="s">
        <v>26</v>
      </c>
      <c r="O280" s="26" t="s">
        <v>26</v>
      </c>
      <c r="P280" s="26" t="s">
        <v>26</v>
      </c>
      <c r="Q280" s="26" t="s">
        <v>26</v>
      </c>
      <c r="R280" s="26" t="s">
        <v>26</v>
      </c>
      <c r="S280" s="26" t="s">
        <v>26</v>
      </c>
      <c r="T280" s="26" t="s">
        <v>26</v>
      </c>
      <c r="U280" s="11"/>
      <c r="V280" s="13"/>
      <c r="W280" s="12"/>
    </row>
    <row r="281" spans="2:23" customFormat="1" ht="19.5" x14ac:dyDescent="0.25">
      <c r="B281" s="24" t="s">
        <v>347</v>
      </c>
      <c r="C281" s="27" t="s">
        <v>113</v>
      </c>
      <c r="D281" s="26" t="s">
        <v>26</v>
      </c>
      <c r="E281" s="26" t="s">
        <v>26</v>
      </c>
      <c r="F281" s="26" t="s">
        <v>26</v>
      </c>
      <c r="G281" s="26" t="s">
        <v>26</v>
      </c>
      <c r="H281" s="26" t="s">
        <v>26</v>
      </c>
      <c r="I281" s="26" t="s">
        <v>26</v>
      </c>
      <c r="J281" s="26" t="s">
        <v>26</v>
      </c>
      <c r="K281" s="26" t="s">
        <v>26</v>
      </c>
      <c r="L281" s="26" t="s">
        <v>26</v>
      </c>
      <c r="M281" s="26" t="s">
        <v>26</v>
      </c>
      <c r="N281" s="26" t="s">
        <v>26</v>
      </c>
      <c r="O281" s="26" t="s">
        <v>26</v>
      </c>
      <c r="P281" s="26" t="s">
        <v>26</v>
      </c>
      <c r="Q281" s="26" t="s">
        <v>26</v>
      </c>
      <c r="R281" s="26" t="s">
        <v>26</v>
      </c>
      <c r="S281" s="26" t="s">
        <v>26</v>
      </c>
      <c r="T281" s="26" t="s">
        <v>26</v>
      </c>
      <c r="U281" s="11"/>
      <c r="V281" s="13"/>
      <c r="W281" s="12"/>
    </row>
    <row r="282" spans="2:23" customFormat="1" ht="19.5" x14ac:dyDescent="0.25">
      <c r="B282" s="16" t="s">
        <v>348</v>
      </c>
      <c r="C282" s="17" t="s">
        <v>115</v>
      </c>
      <c r="D282" s="20">
        <f t="shared" ref="D282:H282" si="79">SUM(D283,D284,D307,D332,D346,D368,D390)</f>
        <v>9692.7999999999993</v>
      </c>
      <c r="E282" s="20">
        <f t="shared" si="79"/>
        <v>10215.4</v>
      </c>
      <c r="F282" s="20">
        <f t="shared" si="79"/>
        <v>11138.4</v>
      </c>
      <c r="G282" s="20">
        <f t="shared" si="79"/>
        <v>13260.300000000001</v>
      </c>
      <c r="H282" s="20">
        <f t="shared" si="79"/>
        <v>13965.799999999997</v>
      </c>
      <c r="I282" s="20">
        <v>15419.300000000001</v>
      </c>
      <c r="J282" s="20">
        <v>15880.900000000001</v>
      </c>
      <c r="K282" s="20">
        <v>17140.600000000002</v>
      </c>
      <c r="L282" s="20">
        <v>17329.099999999999</v>
      </c>
      <c r="M282" s="20">
        <v>17890.3</v>
      </c>
      <c r="N282" s="20">
        <v>17771.199999999997</v>
      </c>
      <c r="O282" s="20">
        <v>16653.400000000001</v>
      </c>
      <c r="P282" s="20">
        <v>16285.950770000001</v>
      </c>
      <c r="Q282" s="20">
        <v>15609.28672</v>
      </c>
      <c r="R282" s="20">
        <v>14520.597249999999</v>
      </c>
      <c r="S282" s="20">
        <v>13348.748149999999</v>
      </c>
      <c r="T282" s="20">
        <v>13215.970080000001</v>
      </c>
      <c r="U282" s="11"/>
      <c r="V282" s="13"/>
      <c r="W282" s="12"/>
    </row>
    <row r="283" spans="2:23" customFormat="1" ht="19.5" x14ac:dyDescent="0.25">
      <c r="B283" s="21" t="s">
        <v>349</v>
      </c>
      <c r="C283" s="22" t="s">
        <v>117</v>
      </c>
      <c r="D283" s="23" t="s">
        <v>26</v>
      </c>
      <c r="E283" s="23" t="s">
        <v>26</v>
      </c>
      <c r="F283" s="23" t="s">
        <v>26</v>
      </c>
      <c r="G283" s="23" t="s">
        <v>26</v>
      </c>
      <c r="H283" s="23" t="s">
        <v>26</v>
      </c>
      <c r="I283" s="23" t="s">
        <v>26</v>
      </c>
      <c r="J283" s="23" t="s">
        <v>26</v>
      </c>
      <c r="K283" s="23" t="s">
        <v>26</v>
      </c>
      <c r="L283" s="23" t="s">
        <v>26</v>
      </c>
      <c r="M283" s="23" t="s">
        <v>26</v>
      </c>
      <c r="N283" s="23" t="s">
        <v>26</v>
      </c>
      <c r="O283" s="23" t="s">
        <v>26</v>
      </c>
      <c r="P283" s="23" t="s">
        <v>26</v>
      </c>
      <c r="Q283" s="23" t="s">
        <v>26</v>
      </c>
      <c r="R283" s="23" t="s">
        <v>26</v>
      </c>
      <c r="S283" s="23" t="s">
        <v>26</v>
      </c>
      <c r="T283" s="23" t="s">
        <v>26</v>
      </c>
      <c r="U283" s="11"/>
      <c r="V283" s="13"/>
      <c r="W283" s="12"/>
    </row>
    <row r="284" spans="2:23" customFormat="1" ht="19.5" x14ac:dyDescent="0.25">
      <c r="B284" s="21" t="s">
        <v>350</v>
      </c>
      <c r="C284" s="22" t="s">
        <v>119</v>
      </c>
      <c r="D284" s="23">
        <f t="shared" ref="D284:H284" si="80">+D285+D291+D295+D298</f>
        <v>368.40000000000003</v>
      </c>
      <c r="E284" s="23">
        <f t="shared" si="80"/>
        <v>350.09999999999997</v>
      </c>
      <c r="F284" s="23">
        <f t="shared" si="80"/>
        <v>380.8</v>
      </c>
      <c r="G284" s="23">
        <f t="shared" si="80"/>
        <v>382.20000000000005</v>
      </c>
      <c r="H284" s="23">
        <f t="shared" si="80"/>
        <v>363.5</v>
      </c>
      <c r="I284" s="23">
        <v>449.4</v>
      </c>
      <c r="J284" s="23">
        <v>472.7</v>
      </c>
      <c r="K284" s="23">
        <v>498.5</v>
      </c>
      <c r="L284" s="23">
        <v>740.3</v>
      </c>
      <c r="M284" s="23">
        <v>847.8</v>
      </c>
      <c r="N284" s="23">
        <v>1131.6999999999998</v>
      </c>
      <c r="O284" s="23">
        <v>1129.9000000000001</v>
      </c>
      <c r="P284" s="23">
        <v>1358.5043700000001</v>
      </c>
      <c r="Q284" s="23">
        <v>1008.8083300000001</v>
      </c>
      <c r="R284" s="23">
        <v>532.02746000000002</v>
      </c>
      <c r="S284" s="23">
        <v>519.37005999999997</v>
      </c>
      <c r="T284" s="23">
        <v>490.74558000000002</v>
      </c>
      <c r="U284" s="11"/>
      <c r="V284" s="13"/>
      <c r="W284" s="12"/>
    </row>
    <row r="285" spans="2:23" customFormat="1" ht="19.5" x14ac:dyDescent="0.25">
      <c r="B285" s="24" t="s">
        <v>351</v>
      </c>
      <c r="C285" s="25" t="s">
        <v>48</v>
      </c>
      <c r="D285" s="26">
        <f t="shared" ref="D285:H285" si="81">+D286+D287</f>
        <v>329.1</v>
      </c>
      <c r="E285" s="26">
        <f t="shared" si="81"/>
        <v>330.2</v>
      </c>
      <c r="F285" s="26">
        <f t="shared" si="81"/>
        <v>329</v>
      </c>
      <c r="G285" s="26">
        <f t="shared" si="81"/>
        <v>327.60000000000002</v>
      </c>
      <c r="H285" s="26">
        <f t="shared" si="81"/>
        <v>327.7</v>
      </c>
      <c r="I285" s="26">
        <v>331.5</v>
      </c>
      <c r="J285" s="26">
        <v>314.7</v>
      </c>
      <c r="K285" s="26">
        <v>300.5</v>
      </c>
      <c r="L285" s="26">
        <v>512.29999999999995</v>
      </c>
      <c r="M285" s="26">
        <v>540.1</v>
      </c>
      <c r="N285" s="26">
        <v>526.79999999999995</v>
      </c>
      <c r="O285" s="26">
        <v>520.5</v>
      </c>
      <c r="P285" s="26">
        <v>540.33615999999995</v>
      </c>
      <c r="Q285" s="26">
        <v>542.21391000000006</v>
      </c>
      <c r="R285" s="26">
        <v>498.19333999999998</v>
      </c>
      <c r="S285" s="26">
        <v>503.11</v>
      </c>
      <c r="T285" s="26">
        <v>490.74558000000002</v>
      </c>
      <c r="U285" s="11"/>
      <c r="V285" s="13"/>
      <c r="W285" s="12"/>
    </row>
    <row r="286" spans="2:23" customFormat="1" ht="19.5" x14ac:dyDescent="0.25">
      <c r="B286" s="24" t="s">
        <v>352</v>
      </c>
      <c r="C286" s="27" t="s">
        <v>75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11"/>
      <c r="V286" s="13"/>
      <c r="W286" s="12"/>
    </row>
    <row r="287" spans="2:23" customFormat="1" ht="19.5" x14ac:dyDescent="0.25">
      <c r="B287" s="24" t="s">
        <v>353</v>
      </c>
      <c r="C287" s="27" t="s">
        <v>77</v>
      </c>
      <c r="D287" s="26">
        <v>329.1</v>
      </c>
      <c r="E287" s="26">
        <v>330.2</v>
      </c>
      <c r="F287" s="26">
        <v>329</v>
      </c>
      <c r="G287" s="26">
        <v>327.60000000000002</v>
      </c>
      <c r="H287" s="26">
        <v>327.7</v>
      </c>
      <c r="I287" s="26">
        <v>331.5</v>
      </c>
      <c r="J287" s="26">
        <v>314.7</v>
      </c>
      <c r="K287" s="26">
        <v>300.5</v>
      </c>
      <c r="L287" s="26">
        <v>512.29999999999995</v>
      </c>
      <c r="M287" s="26">
        <v>540.1</v>
      </c>
      <c r="N287" s="26">
        <v>526.79999999999995</v>
      </c>
      <c r="O287" s="26">
        <v>520.5</v>
      </c>
      <c r="P287" s="26">
        <v>540.33615999999995</v>
      </c>
      <c r="Q287" s="26">
        <v>542.21391000000006</v>
      </c>
      <c r="R287" s="26">
        <v>498.19333999999998</v>
      </c>
      <c r="S287" s="26">
        <v>503.11</v>
      </c>
      <c r="T287" s="26">
        <v>490.74558000000002</v>
      </c>
      <c r="U287" s="11"/>
      <c r="V287" s="13"/>
      <c r="W287" s="12"/>
    </row>
    <row r="288" spans="2:23" customFormat="1" ht="19.5" x14ac:dyDescent="0.25">
      <c r="B288" s="24" t="s">
        <v>354</v>
      </c>
      <c r="C288" s="25" t="s">
        <v>50</v>
      </c>
      <c r="D288" s="26" t="s">
        <v>26</v>
      </c>
      <c r="E288" s="26" t="s">
        <v>26</v>
      </c>
      <c r="F288" s="26" t="s">
        <v>26</v>
      </c>
      <c r="G288" s="26" t="s">
        <v>26</v>
      </c>
      <c r="H288" s="26" t="s">
        <v>26</v>
      </c>
      <c r="I288" s="26" t="s">
        <v>26</v>
      </c>
      <c r="J288" s="26" t="s">
        <v>26</v>
      </c>
      <c r="K288" s="26" t="s">
        <v>26</v>
      </c>
      <c r="L288" s="26" t="s">
        <v>26</v>
      </c>
      <c r="M288" s="26" t="s">
        <v>26</v>
      </c>
      <c r="N288" s="26" t="s">
        <v>26</v>
      </c>
      <c r="O288" s="26" t="s">
        <v>26</v>
      </c>
      <c r="P288" s="26" t="s">
        <v>26</v>
      </c>
      <c r="Q288" s="26" t="s">
        <v>26</v>
      </c>
      <c r="R288" s="26" t="s">
        <v>26</v>
      </c>
      <c r="S288" s="26" t="s">
        <v>26</v>
      </c>
      <c r="T288" s="26" t="s">
        <v>26</v>
      </c>
      <c r="U288" s="11"/>
      <c r="V288" s="13"/>
      <c r="W288" s="12"/>
    </row>
    <row r="289" spans="2:23" customFormat="1" ht="19.5" x14ac:dyDescent="0.25">
      <c r="B289" s="24" t="s">
        <v>355</v>
      </c>
      <c r="C289" s="27" t="s">
        <v>75</v>
      </c>
      <c r="D289" s="26" t="s">
        <v>26</v>
      </c>
      <c r="E289" s="26" t="s">
        <v>26</v>
      </c>
      <c r="F289" s="26" t="s">
        <v>26</v>
      </c>
      <c r="G289" s="26" t="s">
        <v>26</v>
      </c>
      <c r="H289" s="26" t="s">
        <v>26</v>
      </c>
      <c r="I289" s="26" t="s">
        <v>26</v>
      </c>
      <c r="J289" s="26" t="s">
        <v>26</v>
      </c>
      <c r="K289" s="26" t="s">
        <v>26</v>
      </c>
      <c r="L289" s="26" t="s">
        <v>26</v>
      </c>
      <c r="M289" s="26" t="s">
        <v>26</v>
      </c>
      <c r="N289" s="26" t="s">
        <v>26</v>
      </c>
      <c r="O289" s="26" t="s">
        <v>26</v>
      </c>
      <c r="P289" s="26" t="s">
        <v>26</v>
      </c>
      <c r="Q289" s="26" t="s">
        <v>26</v>
      </c>
      <c r="R289" s="26" t="s">
        <v>26</v>
      </c>
      <c r="S289" s="26" t="s">
        <v>26</v>
      </c>
      <c r="T289" s="26" t="s">
        <v>26</v>
      </c>
      <c r="U289" s="11"/>
      <c r="V289" s="13"/>
      <c r="W289" s="12"/>
    </row>
    <row r="290" spans="2:23" customFormat="1" ht="19.5" x14ac:dyDescent="0.25">
      <c r="B290" s="24" t="s">
        <v>356</v>
      </c>
      <c r="C290" s="27" t="s">
        <v>77</v>
      </c>
      <c r="D290" s="26" t="s">
        <v>26</v>
      </c>
      <c r="E290" s="26" t="s">
        <v>26</v>
      </c>
      <c r="F290" s="26" t="s">
        <v>26</v>
      </c>
      <c r="G290" s="26" t="s">
        <v>26</v>
      </c>
      <c r="H290" s="26" t="s">
        <v>26</v>
      </c>
      <c r="I290" s="26" t="s">
        <v>26</v>
      </c>
      <c r="J290" s="26" t="s">
        <v>26</v>
      </c>
      <c r="K290" s="26" t="s">
        <v>26</v>
      </c>
      <c r="L290" s="26" t="s">
        <v>26</v>
      </c>
      <c r="M290" s="26" t="s">
        <v>26</v>
      </c>
      <c r="N290" s="26" t="s">
        <v>26</v>
      </c>
      <c r="O290" s="26" t="s">
        <v>26</v>
      </c>
      <c r="P290" s="26" t="s">
        <v>26</v>
      </c>
      <c r="Q290" s="26" t="s">
        <v>26</v>
      </c>
      <c r="R290" s="26" t="s">
        <v>26</v>
      </c>
      <c r="S290" s="26" t="s">
        <v>26</v>
      </c>
      <c r="T290" s="26" t="s">
        <v>26</v>
      </c>
      <c r="U290" s="11"/>
      <c r="V290" s="13"/>
      <c r="W290" s="12"/>
    </row>
    <row r="291" spans="2:23" customFormat="1" ht="19.5" x14ac:dyDescent="0.25">
      <c r="B291" s="24" t="s">
        <v>357</v>
      </c>
      <c r="C291" s="25" t="s">
        <v>52</v>
      </c>
      <c r="D291" s="26">
        <f t="shared" ref="D291:H291" si="82">+D292+D293</f>
        <v>39.299999999999997</v>
      </c>
      <c r="E291" s="26">
        <f t="shared" si="82"/>
        <v>19.899999999999999</v>
      </c>
      <c r="F291" s="26">
        <f t="shared" si="82"/>
        <v>51.8</v>
      </c>
      <c r="G291" s="26">
        <f t="shared" si="82"/>
        <v>54.6</v>
      </c>
      <c r="H291" s="26">
        <f t="shared" si="82"/>
        <v>35.799999999999997</v>
      </c>
      <c r="I291" s="26">
        <v>117.9</v>
      </c>
      <c r="J291" s="26">
        <v>158</v>
      </c>
      <c r="K291" s="26">
        <v>198</v>
      </c>
      <c r="L291" s="26">
        <v>228</v>
      </c>
      <c r="M291" s="26">
        <v>307.7</v>
      </c>
      <c r="N291" s="26">
        <v>604.9</v>
      </c>
      <c r="O291" s="26">
        <v>609.4</v>
      </c>
      <c r="P291" s="26">
        <v>818.16821000000004</v>
      </c>
      <c r="Q291" s="26">
        <v>466.59442000000001</v>
      </c>
      <c r="R291" s="26">
        <v>33.834119999999999</v>
      </c>
      <c r="S291" s="26">
        <v>16.260059999999999</v>
      </c>
      <c r="T291" s="26">
        <v>0</v>
      </c>
      <c r="U291" s="11"/>
      <c r="V291" s="13"/>
      <c r="W291" s="12"/>
    </row>
    <row r="292" spans="2:23" customFormat="1" ht="19.5" x14ac:dyDescent="0.25">
      <c r="B292" s="24" t="s">
        <v>358</v>
      </c>
      <c r="C292" s="27" t="s">
        <v>75</v>
      </c>
      <c r="D292" s="26">
        <v>39.299999999999997</v>
      </c>
      <c r="E292" s="26">
        <v>19.899999999999999</v>
      </c>
      <c r="F292" s="26">
        <v>51.8</v>
      </c>
      <c r="G292" s="26">
        <v>54.6</v>
      </c>
      <c r="H292" s="26">
        <v>35.799999999999997</v>
      </c>
      <c r="I292" s="26">
        <v>117.9</v>
      </c>
      <c r="J292" s="26">
        <v>158</v>
      </c>
      <c r="K292" s="26">
        <v>198</v>
      </c>
      <c r="L292" s="26">
        <v>228</v>
      </c>
      <c r="M292" s="26">
        <v>307.7</v>
      </c>
      <c r="N292" s="26">
        <v>604.9</v>
      </c>
      <c r="O292" s="26">
        <v>609.4</v>
      </c>
      <c r="P292" s="26">
        <v>818.16821000000004</v>
      </c>
      <c r="Q292" s="26">
        <v>466.59442000000001</v>
      </c>
      <c r="R292" s="26">
        <v>33.834119999999999</v>
      </c>
      <c r="S292" s="26">
        <v>16.260059999999999</v>
      </c>
      <c r="T292" s="26">
        <v>0</v>
      </c>
      <c r="U292" s="11"/>
      <c r="V292" s="13"/>
      <c r="W292" s="12"/>
    </row>
    <row r="293" spans="2:23" customFormat="1" ht="19.5" x14ac:dyDescent="0.25">
      <c r="B293" s="24" t="s">
        <v>359</v>
      </c>
      <c r="C293" s="27" t="s">
        <v>77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11"/>
      <c r="V293" s="13"/>
      <c r="W293" s="12"/>
    </row>
    <row r="294" spans="2:23" customFormat="1" ht="16.5" x14ac:dyDescent="0.25">
      <c r="B294" s="28" t="s">
        <v>360</v>
      </c>
      <c r="C294" s="29" t="s">
        <v>130</v>
      </c>
      <c r="D294" s="30" t="s">
        <v>26</v>
      </c>
      <c r="E294" s="30" t="s">
        <v>26</v>
      </c>
      <c r="F294" s="30" t="s">
        <v>26</v>
      </c>
      <c r="G294" s="30" t="s">
        <v>26</v>
      </c>
      <c r="H294" s="30" t="s">
        <v>26</v>
      </c>
      <c r="I294" s="30" t="s">
        <v>26</v>
      </c>
      <c r="J294" s="30" t="s">
        <v>26</v>
      </c>
      <c r="K294" s="30" t="s">
        <v>26</v>
      </c>
      <c r="L294" s="30" t="s">
        <v>26</v>
      </c>
      <c r="M294" s="30" t="s">
        <v>26</v>
      </c>
      <c r="N294" s="30" t="s">
        <v>26</v>
      </c>
      <c r="O294" s="30" t="s">
        <v>26</v>
      </c>
      <c r="P294" s="30" t="s">
        <v>26</v>
      </c>
      <c r="Q294" s="30" t="s">
        <v>26</v>
      </c>
      <c r="R294" s="30" t="s">
        <v>26</v>
      </c>
      <c r="S294" s="30" t="s">
        <v>26</v>
      </c>
      <c r="T294" s="30" t="s">
        <v>26</v>
      </c>
      <c r="U294" s="11"/>
      <c r="V294" s="13"/>
      <c r="W294" s="12"/>
    </row>
    <row r="295" spans="2:23" customFormat="1" ht="19.5" x14ac:dyDescent="0.25">
      <c r="B295" s="24" t="s">
        <v>361</v>
      </c>
      <c r="C295" s="25" t="s">
        <v>54</v>
      </c>
      <c r="D295" s="26">
        <f t="shared" ref="D295:H295" si="83">+D296+D297</f>
        <v>0</v>
      </c>
      <c r="E295" s="26">
        <f t="shared" si="83"/>
        <v>0</v>
      </c>
      <c r="F295" s="26">
        <f t="shared" si="83"/>
        <v>0</v>
      </c>
      <c r="G295" s="26">
        <f t="shared" si="83"/>
        <v>0</v>
      </c>
      <c r="H295" s="26">
        <f t="shared" si="83"/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26">
        <v>0</v>
      </c>
      <c r="U295" s="11"/>
      <c r="V295" s="13"/>
      <c r="W295" s="12"/>
    </row>
    <row r="296" spans="2:23" customFormat="1" ht="19.5" x14ac:dyDescent="0.25">
      <c r="B296" s="24" t="s">
        <v>362</v>
      </c>
      <c r="C296" s="27" t="s">
        <v>75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11"/>
      <c r="V296" s="13"/>
      <c r="W296" s="12"/>
    </row>
    <row r="297" spans="2:23" customFormat="1" ht="19.5" x14ac:dyDescent="0.25">
      <c r="B297" s="24" t="s">
        <v>363</v>
      </c>
      <c r="C297" s="27" t="s">
        <v>77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11"/>
      <c r="V297" s="13"/>
      <c r="W297" s="12"/>
    </row>
    <row r="298" spans="2:23" customFormat="1" ht="19.5" x14ac:dyDescent="0.25">
      <c r="B298" s="24" t="s">
        <v>364</v>
      </c>
      <c r="C298" s="25" t="s">
        <v>56</v>
      </c>
      <c r="D298" s="26">
        <f t="shared" ref="D298:H298" si="84">+D299+D300</f>
        <v>0</v>
      </c>
      <c r="E298" s="26">
        <f t="shared" si="84"/>
        <v>0</v>
      </c>
      <c r="F298" s="26">
        <f t="shared" si="84"/>
        <v>0</v>
      </c>
      <c r="G298" s="26">
        <f t="shared" si="84"/>
        <v>0</v>
      </c>
      <c r="H298" s="26">
        <f t="shared" si="84"/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11"/>
      <c r="V298" s="13"/>
      <c r="W298" s="12"/>
    </row>
    <row r="299" spans="2:23" customFormat="1" ht="19.5" x14ac:dyDescent="0.25">
      <c r="B299" s="24" t="s">
        <v>365</v>
      </c>
      <c r="C299" s="27" t="s">
        <v>75</v>
      </c>
      <c r="D299" s="26">
        <f t="shared" ref="D299:H300" si="85">+D302+D305</f>
        <v>0</v>
      </c>
      <c r="E299" s="26">
        <f t="shared" si="85"/>
        <v>0</v>
      </c>
      <c r="F299" s="26">
        <f t="shared" si="85"/>
        <v>0</v>
      </c>
      <c r="G299" s="26">
        <f t="shared" si="85"/>
        <v>0</v>
      </c>
      <c r="H299" s="26">
        <f t="shared" si="85"/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11"/>
      <c r="V299" s="13"/>
      <c r="W299" s="12"/>
    </row>
    <row r="300" spans="2:23" customFormat="1" ht="19.5" x14ac:dyDescent="0.25">
      <c r="B300" s="24" t="s">
        <v>366</v>
      </c>
      <c r="C300" s="27" t="s">
        <v>77</v>
      </c>
      <c r="D300" s="26">
        <f t="shared" si="85"/>
        <v>0</v>
      </c>
      <c r="E300" s="26">
        <f t="shared" si="85"/>
        <v>0</v>
      </c>
      <c r="F300" s="26">
        <f t="shared" si="85"/>
        <v>0</v>
      </c>
      <c r="G300" s="26">
        <f t="shared" si="85"/>
        <v>0</v>
      </c>
      <c r="H300" s="26">
        <f t="shared" si="85"/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11"/>
      <c r="V300" s="13"/>
      <c r="W300" s="12"/>
    </row>
    <row r="301" spans="2:23" customFormat="1" ht="19.5" x14ac:dyDescent="0.25">
      <c r="B301" s="24" t="s">
        <v>367</v>
      </c>
      <c r="C301" s="33" t="s">
        <v>58</v>
      </c>
      <c r="D301" s="26">
        <f t="shared" ref="D301:H301" si="86">+D302+D303</f>
        <v>0</v>
      </c>
      <c r="E301" s="26">
        <f t="shared" si="86"/>
        <v>0</v>
      </c>
      <c r="F301" s="26">
        <f t="shared" si="86"/>
        <v>0</v>
      </c>
      <c r="G301" s="26">
        <f t="shared" si="86"/>
        <v>0</v>
      </c>
      <c r="H301" s="26">
        <f t="shared" si="86"/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11"/>
      <c r="V301" s="13"/>
      <c r="W301" s="12"/>
    </row>
    <row r="302" spans="2:23" customFormat="1" ht="19.5" x14ac:dyDescent="0.25">
      <c r="B302" s="24" t="s">
        <v>368</v>
      </c>
      <c r="C302" s="34" t="s">
        <v>75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11"/>
      <c r="V302" s="13"/>
      <c r="W302" s="12"/>
    </row>
    <row r="303" spans="2:23" customFormat="1" ht="19.5" x14ac:dyDescent="0.25">
      <c r="B303" s="24" t="s">
        <v>369</v>
      </c>
      <c r="C303" s="34" t="s">
        <v>77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11"/>
      <c r="V303" s="13"/>
      <c r="W303" s="12"/>
    </row>
    <row r="304" spans="2:23" customFormat="1" ht="19.5" x14ac:dyDescent="0.25">
      <c r="B304" s="24" t="s">
        <v>370</v>
      </c>
      <c r="C304" s="33" t="s">
        <v>60</v>
      </c>
      <c r="D304" s="26">
        <f t="shared" ref="D304:H304" si="87">+D305+D306</f>
        <v>0</v>
      </c>
      <c r="E304" s="26">
        <f t="shared" si="87"/>
        <v>0</v>
      </c>
      <c r="F304" s="26">
        <f t="shared" si="87"/>
        <v>0</v>
      </c>
      <c r="G304" s="26">
        <f t="shared" si="87"/>
        <v>0</v>
      </c>
      <c r="H304" s="26">
        <f t="shared" si="87"/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11"/>
      <c r="V304" s="13"/>
      <c r="W304" s="12"/>
    </row>
    <row r="305" spans="2:23" customFormat="1" ht="19.5" x14ac:dyDescent="0.25">
      <c r="B305" s="24" t="s">
        <v>371</v>
      </c>
      <c r="C305" s="34" t="s">
        <v>75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11"/>
      <c r="V305" s="13"/>
      <c r="W305" s="12"/>
    </row>
    <row r="306" spans="2:23" customFormat="1" ht="19.5" x14ac:dyDescent="0.25">
      <c r="B306" s="24" t="s">
        <v>372</v>
      </c>
      <c r="C306" s="34" t="s">
        <v>77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11"/>
      <c r="V306" s="13"/>
      <c r="W306" s="12"/>
    </row>
    <row r="307" spans="2:23" customFormat="1" ht="19.5" x14ac:dyDescent="0.25">
      <c r="B307" s="21" t="s">
        <v>373</v>
      </c>
      <c r="C307" s="22" t="s">
        <v>144</v>
      </c>
      <c r="D307" s="23">
        <f t="shared" ref="D307:H307" si="88">+D316+D319+D323+D308</f>
        <v>8295.5</v>
      </c>
      <c r="E307" s="23">
        <f t="shared" si="88"/>
        <v>8742.9</v>
      </c>
      <c r="F307" s="23">
        <f t="shared" si="88"/>
        <v>9486.5</v>
      </c>
      <c r="G307" s="23">
        <f t="shared" si="88"/>
        <v>11483</v>
      </c>
      <c r="H307" s="23">
        <f t="shared" si="88"/>
        <v>12063.5</v>
      </c>
      <c r="I307" s="23">
        <v>13300.5</v>
      </c>
      <c r="J307" s="23">
        <v>13731</v>
      </c>
      <c r="K307" s="23">
        <v>15291.800000000001</v>
      </c>
      <c r="L307" s="23">
        <v>15165.1</v>
      </c>
      <c r="M307" s="23">
        <v>15281</v>
      </c>
      <c r="N307" s="23">
        <v>14946.8</v>
      </c>
      <c r="O307" s="23">
        <v>14336.100000000002</v>
      </c>
      <c r="P307" s="23">
        <v>13807.468049999999</v>
      </c>
      <c r="Q307" s="23">
        <v>12793.736260000001</v>
      </c>
      <c r="R307" s="23">
        <v>12594.82834</v>
      </c>
      <c r="S307" s="23">
        <v>11459.051589999999</v>
      </c>
      <c r="T307" s="23">
        <v>11311.690689999999</v>
      </c>
      <c r="U307" s="11"/>
      <c r="V307" s="13"/>
      <c r="W307" s="12"/>
    </row>
    <row r="308" spans="2:23" customFormat="1" ht="19.5" x14ac:dyDescent="0.25">
      <c r="B308" s="24" t="s">
        <v>374</v>
      </c>
      <c r="C308" s="25" t="s">
        <v>48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11"/>
      <c r="V308" s="13"/>
      <c r="W308" s="12"/>
    </row>
    <row r="309" spans="2:23" customFormat="1" ht="19.5" x14ac:dyDescent="0.25">
      <c r="B309" s="24" t="s">
        <v>375</v>
      </c>
      <c r="C309" s="27" t="s">
        <v>376</v>
      </c>
      <c r="D309" s="26" t="s">
        <v>26</v>
      </c>
      <c r="E309" s="26" t="s">
        <v>26</v>
      </c>
      <c r="F309" s="26" t="s">
        <v>26</v>
      </c>
      <c r="G309" s="26" t="s">
        <v>26</v>
      </c>
      <c r="H309" s="26" t="s">
        <v>26</v>
      </c>
      <c r="I309" s="26" t="s">
        <v>26</v>
      </c>
      <c r="J309" s="26" t="s">
        <v>26</v>
      </c>
      <c r="K309" s="26" t="s">
        <v>26</v>
      </c>
      <c r="L309" s="26" t="s">
        <v>26</v>
      </c>
      <c r="M309" s="26" t="s">
        <v>26</v>
      </c>
      <c r="N309" s="26" t="s">
        <v>26</v>
      </c>
      <c r="O309" s="26" t="s">
        <v>26</v>
      </c>
      <c r="P309" s="26" t="s">
        <v>26</v>
      </c>
      <c r="Q309" s="26" t="s">
        <v>26</v>
      </c>
      <c r="R309" s="26" t="s">
        <v>26</v>
      </c>
      <c r="S309" s="26" t="s">
        <v>26</v>
      </c>
      <c r="T309" s="26" t="s">
        <v>26</v>
      </c>
      <c r="U309" s="11"/>
      <c r="V309" s="13"/>
      <c r="W309" s="12"/>
    </row>
    <row r="310" spans="2:23" customFormat="1" ht="19.5" x14ac:dyDescent="0.25">
      <c r="B310" s="24" t="s">
        <v>377</v>
      </c>
      <c r="C310" s="27" t="s">
        <v>149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0</v>
      </c>
      <c r="S310" s="26">
        <v>0</v>
      </c>
      <c r="T310" s="26">
        <v>0</v>
      </c>
      <c r="U310" s="11"/>
      <c r="V310" s="13"/>
      <c r="W310" s="12"/>
    </row>
    <row r="311" spans="2:23" customFormat="1" ht="19.5" x14ac:dyDescent="0.25">
      <c r="B311" s="24" t="s">
        <v>378</v>
      </c>
      <c r="C311" s="27" t="s">
        <v>151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0</v>
      </c>
      <c r="L311" s="26">
        <v>0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0</v>
      </c>
      <c r="S311" s="26">
        <v>0</v>
      </c>
      <c r="T311" s="26">
        <v>0</v>
      </c>
      <c r="U311" s="11"/>
      <c r="V311" s="13"/>
      <c r="W311" s="12"/>
    </row>
    <row r="312" spans="2:23" customFormat="1" ht="19.5" x14ac:dyDescent="0.25">
      <c r="B312" s="24" t="s">
        <v>379</v>
      </c>
      <c r="C312" s="25" t="s">
        <v>50</v>
      </c>
      <c r="D312" s="26" t="s">
        <v>26</v>
      </c>
      <c r="E312" s="26" t="s">
        <v>26</v>
      </c>
      <c r="F312" s="26" t="s">
        <v>26</v>
      </c>
      <c r="G312" s="26" t="s">
        <v>26</v>
      </c>
      <c r="H312" s="26" t="s">
        <v>26</v>
      </c>
      <c r="I312" s="26" t="s">
        <v>26</v>
      </c>
      <c r="J312" s="26" t="s">
        <v>26</v>
      </c>
      <c r="K312" s="26" t="s">
        <v>26</v>
      </c>
      <c r="L312" s="26" t="s">
        <v>26</v>
      </c>
      <c r="M312" s="26" t="s">
        <v>26</v>
      </c>
      <c r="N312" s="26" t="s">
        <v>26</v>
      </c>
      <c r="O312" s="26" t="s">
        <v>26</v>
      </c>
      <c r="P312" s="26" t="s">
        <v>26</v>
      </c>
      <c r="Q312" s="26" t="s">
        <v>26</v>
      </c>
      <c r="R312" s="26" t="s">
        <v>26</v>
      </c>
      <c r="S312" s="26" t="s">
        <v>26</v>
      </c>
      <c r="T312" s="26" t="s">
        <v>26</v>
      </c>
      <c r="U312" s="11"/>
      <c r="V312" s="13"/>
      <c r="W312" s="12"/>
    </row>
    <row r="313" spans="2:23" customFormat="1" ht="19.5" x14ac:dyDescent="0.25">
      <c r="B313" s="24" t="s">
        <v>380</v>
      </c>
      <c r="C313" s="27" t="s">
        <v>376</v>
      </c>
      <c r="D313" s="26" t="s">
        <v>26</v>
      </c>
      <c r="E313" s="26" t="s">
        <v>26</v>
      </c>
      <c r="F313" s="26" t="s">
        <v>26</v>
      </c>
      <c r="G313" s="26" t="s">
        <v>26</v>
      </c>
      <c r="H313" s="26" t="s">
        <v>26</v>
      </c>
      <c r="I313" s="26" t="s">
        <v>26</v>
      </c>
      <c r="J313" s="26" t="s">
        <v>26</v>
      </c>
      <c r="K313" s="26" t="s">
        <v>26</v>
      </c>
      <c r="L313" s="26" t="s">
        <v>26</v>
      </c>
      <c r="M313" s="26" t="s">
        <v>26</v>
      </c>
      <c r="N313" s="26" t="s">
        <v>26</v>
      </c>
      <c r="O313" s="26" t="s">
        <v>26</v>
      </c>
      <c r="P313" s="26" t="s">
        <v>26</v>
      </c>
      <c r="Q313" s="26" t="s">
        <v>26</v>
      </c>
      <c r="R313" s="26" t="s">
        <v>26</v>
      </c>
      <c r="S313" s="26" t="s">
        <v>26</v>
      </c>
      <c r="T313" s="26" t="s">
        <v>26</v>
      </c>
      <c r="U313" s="11"/>
      <c r="V313" s="13"/>
      <c r="W313" s="12"/>
    </row>
    <row r="314" spans="2:23" customFormat="1" ht="19.5" x14ac:dyDescent="0.25">
      <c r="B314" s="24" t="s">
        <v>381</v>
      </c>
      <c r="C314" s="27" t="s">
        <v>149</v>
      </c>
      <c r="D314" s="26" t="s">
        <v>26</v>
      </c>
      <c r="E314" s="26" t="s">
        <v>26</v>
      </c>
      <c r="F314" s="26" t="s">
        <v>26</v>
      </c>
      <c r="G314" s="26" t="s">
        <v>26</v>
      </c>
      <c r="H314" s="26" t="s">
        <v>26</v>
      </c>
      <c r="I314" s="26" t="s">
        <v>26</v>
      </c>
      <c r="J314" s="26" t="s">
        <v>26</v>
      </c>
      <c r="K314" s="26" t="s">
        <v>26</v>
      </c>
      <c r="L314" s="26" t="s">
        <v>26</v>
      </c>
      <c r="M314" s="26" t="s">
        <v>26</v>
      </c>
      <c r="N314" s="26" t="s">
        <v>26</v>
      </c>
      <c r="O314" s="26" t="s">
        <v>26</v>
      </c>
      <c r="P314" s="26" t="s">
        <v>26</v>
      </c>
      <c r="Q314" s="26" t="s">
        <v>26</v>
      </c>
      <c r="R314" s="26" t="s">
        <v>26</v>
      </c>
      <c r="S314" s="26" t="s">
        <v>26</v>
      </c>
      <c r="T314" s="26" t="s">
        <v>26</v>
      </c>
      <c r="U314" s="11"/>
      <c r="V314" s="13"/>
      <c r="W314" s="12"/>
    </row>
    <row r="315" spans="2:23" customFormat="1" ht="19.5" x14ac:dyDescent="0.25">
      <c r="B315" s="24" t="s">
        <v>382</v>
      </c>
      <c r="C315" s="27" t="s">
        <v>151</v>
      </c>
      <c r="D315" s="26" t="s">
        <v>26</v>
      </c>
      <c r="E315" s="26" t="s">
        <v>26</v>
      </c>
      <c r="F315" s="26" t="s">
        <v>26</v>
      </c>
      <c r="G315" s="26" t="s">
        <v>26</v>
      </c>
      <c r="H315" s="26" t="s">
        <v>26</v>
      </c>
      <c r="I315" s="26" t="s">
        <v>26</v>
      </c>
      <c r="J315" s="26" t="s">
        <v>26</v>
      </c>
      <c r="K315" s="26" t="s">
        <v>26</v>
      </c>
      <c r="L315" s="26" t="s">
        <v>26</v>
      </c>
      <c r="M315" s="26" t="s">
        <v>26</v>
      </c>
      <c r="N315" s="26" t="s">
        <v>26</v>
      </c>
      <c r="O315" s="26" t="s">
        <v>26</v>
      </c>
      <c r="P315" s="26" t="s">
        <v>26</v>
      </c>
      <c r="Q315" s="26" t="s">
        <v>26</v>
      </c>
      <c r="R315" s="26" t="s">
        <v>26</v>
      </c>
      <c r="S315" s="26" t="s">
        <v>26</v>
      </c>
      <c r="T315" s="26" t="s">
        <v>26</v>
      </c>
      <c r="U315" s="11"/>
      <c r="V315" s="13"/>
      <c r="W315" s="12"/>
    </row>
    <row r="316" spans="2:23" customFormat="1" ht="19.5" x14ac:dyDescent="0.25">
      <c r="B316" s="24" t="s">
        <v>383</v>
      </c>
      <c r="C316" s="25" t="s">
        <v>52</v>
      </c>
      <c r="D316" s="26">
        <f t="shared" ref="D316:H316" si="89">+D318+D317</f>
        <v>1423.2</v>
      </c>
      <c r="E316" s="26">
        <f t="shared" si="89"/>
        <v>1619.5</v>
      </c>
      <c r="F316" s="26">
        <f t="shared" si="89"/>
        <v>1724.5</v>
      </c>
      <c r="G316" s="26">
        <f t="shared" si="89"/>
        <v>2657.8</v>
      </c>
      <c r="H316" s="26">
        <f t="shared" si="89"/>
        <v>3428.1</v>
      </c>
      <c r="I316" s="26">
        <v>4174.5</v>
      </c>
      <c r="J316" s="26">
        <v>4832.7</v>
      </c>
      <c r="K316" s="26">
        <v>5451.8</v>
      </c>
      <c r="L316" s="26">
        <v>5448.8</v>
      </c>
      <c r="M316" s="26">
        <v>5762.8</v>
      </c>
      <c r="N316" s="26">
        <v>5651.2</v>
      </c>
      <c r="O316" s="26">
        <v>5634.2000000000007</v>
      </c>
      <c r="P316" s="26">
        <v>5189.6738800000003</v>
      </c>
      <c r="Q316" s="26">
        <v>5055.9640799999997</v>
      </c>
      <c r="R316" s="26">
        <v>5665.1202000000003</v>
      </c>
      <c r="S316" s="26">
        <v>5826.7455900000004</v>
      </c>
      <c r="T316" s="26">
        <v>6483.3420900000001</v>
      </c>
      <c r="U316" s="11"/>
      <c r="V316" s="13"/>
      <c r="W316" s="12"/>
    </row>
    <row r="317" spans="2:23" customFormat="1" ht="19.5" x14ac:dyDescent="0.25">
      <c r="B317" s="24" t="s">
        <v>384</v>
      </c>
      <c r="C317" s="27" t="s">
        <v>75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11"/>
      <c r="V317" s="13"/>
      <c r="W317" s="12"/>
    </row>
    <row r="318" spans="2:23" customFormat="1" ht="19.5" x14ac:dyDescent="0.25">
      <c r="B318" s="24" t="s">
        <v>385</v>
      </c>
      <c r="C318" s="27" t="s">
        <v>77</v>
      </c>
      <c r="D318" s="26">
        <v>1423.2</v>
      </c>
      <c r="E318" s="26">
        <v>1619.5</v>
      </c>
      <c r="F318" s="26">
        <v>1724.5</v>
      </c>
      <c r="G318" s="26">
        <v>2657.8</v>
      </c>
      <c r="H318" s="26">
        <v>3428.1</v>
      </c>
      <c r="I318" s="26">
        <v>4174.5</v>
      </c>
      <c r="J318" s="26">
        <v>4832.7</v>
      </c>
      <c r="K318" s="26">
        <v>5451.8</v>
      </c>
      <c r="L318" s="26">
        <v>5448.8</v>
      </c>
      <c r="M318" s="26">
        <v>5762.8</v>
      </c>
      <c r="N318" s="26">
        <v>5651.2</v>
      </c>
      <c r="O318" s="26">
        <v>5634.2000000000007</v>
      </c>
      <c r="P318" s="26">
        <v>5189.6738800000003</v>
      </c>
      <c r="Q318" s="26">
        <v>5055.9640799999997</v>
      </c>
      <c r="R318" s="26">
        <v>5665.1202000000003</v>
      </c>
      <c r="S318" s="26">
        <v>5826.7455900000004</v>
      </c>
      <c r="T318" s="26">
        <v>6483.3420900000001</v>
      </c>
      <c r="U318" s="11"/>
      <c r="V318" s="13"/>
      <c r="W318" s="12"/>
    </row>
    <row r="319" spans="2:23" customFormat="1" ht="19.5" x14ac:dyDescent="0.25">
      <c r="B319" s="24" t="s">
        <v>386</v>
      </c>
      <c r="C319" s="25" t="s">
        <v>54</v>
      </c>
      <c r="D319" s="26">
        <f t="shared" ref="D319:H319" si="90">+D322+D321</f>
        <v>3330.4</v>
      </c>
      <c r="E319" s="26">
        <f t="shared" si="90"/>
        <v>3834.8</v>
      </c>
      <c r="F319" s="26">
        <f t="shared" si="90"/>
        <v>4472</v>
      </c>
      <c r="G319" s="26">
        <f t="shared" si="90"/>
        <v>4849.7</v>
      </c>
      <c r="H319" s="26">
        <f t="shared" si="90"/>
        <v>4863.3</v>
      </c>
      <c r="I319" s="26">
        <v>5243.1</v>
      </c>
      <c r="J319" s="26">
        <v>5225.6000000000004</v>
      </c>
      <c r="K319" s="26">
        <v>5687.1</v>
      </c>
      <c r="L319" s="26">
        <v>5521.4</v>
      </c>
      <c r="M319" s="26">
        <v>5196</v>
      </c>
      <c r="N319" s="26">
        <v>5245.1</v>
      </c>
      <c r="O319" s="26">
        <v>4933.6000000000004</v>
      </c>
      <c r="P319" s="26">
        <v>5084.1917999999996</v>
      </c>
      <c r="Q319" s="26">
        <v>4739.1858000000002</v>
      </c>
      <c r="R319" s="26">
        <v>4939.3127000000004</v>
      </c>
      <c r="S319" s="26">
        <v>4734.2138000000004</v>
      </c>
      <c r="T319" s="26">
        <v>4429.8220000000001</v>
      </c>
      <c r="U319" s="11"/>
      <c r="V319" s="13"/>
      <c r="W319" s="12"/>
    </row>
    <row r="320" spans="2:23" customFormat="1" ht="19.5" x14ac:dyDescent="0.25">
      <c r="B320" s="24" t="s">
        <v>387</v>
      </c>
      <c r="C320" s="27" t="s">
        <v>388</v>
      </c>
      <c r="D320" s="26" t="s">
        <v>26</v>
      </c>
      <c r="E320" s="26" t="s">
        <v>26</v>
      </c>
      <c r="F320" s="26" t="s">
        <v>26</v>
      </c>
      <c r="G320" s="26" t="s">
        <v>26</v>
      </c>
      <c r="H320" s="26" t="s">
        <v>26</v>
      </c>
      <c r="I320" s="26" t="s">
        <v>26</v>
      </c>
      <c r="J320" s="26" t="s">
        <v>26</v>
      </c>
      <c r="K320" s="26" t="s">
        <v>26</v>
      </c>
      <c r="L320" s="26" t="s">
        <v>26</v>
      </c>
      <c r="M320" s="26" t="s">
        <v>26</v>
      </c>
      <c r="N320" s="26" t="s">
        <v>26</v>
      </c>
      <c r="O320" s="26" t="s">
        <v>26</v>
      </c>
      <c r="P320" s="26" t="s">
        <v>26</v>
      </c>
      <c r="Q320" s="26" t="s">
        <v>26</v>
      </c>
      <c r="R320" s="26" t="s">
        <v>26</v>
      </c>
      <c r="S320" s="26" t="s">
        <v>26</v>
      </c>
      <c r="T320" s="26" t="s">
        <v>26</v>
      </c>
      <c r="U320" s="11"/>
      <c r="V320" s="13"/>
      <c r="W320" s="12"/>
    </row>
    <row r="321" spans="2:23" customFormat="1" ht="19.5" x14ac:dyDescent="0.25">
      <c r="B321" s="24" t="s">
        <v>389</v>
      </c>
      <c r="C321" s="27" t="s">
        <v>149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11"/>
      <c r="V321" s="13"/>
      <c r="W321" s="12"/>
    </row>
    <row r="322" spans="2:23" customFormat="1" ht="19.5" x14ac:dyDescent="0.25">
      <c r="B322" s="24" t="s">
        <v>390</v>
      </c>
      <c r="C322" s="27" t="s">
        <v>151</v>
      </c>
      <c r="D322" s="26">
        <v>3330.4</v>
      </c>
      <c r="E322" s="26">
        <v>3834.8</v>
      </c>
      <c r="F322" s="26">
        <v>4472</v>
      </c>
      <c r="G322" s="26">
        <v>4849.7</v>
      </c>
      <c r="H322" s="26">
        <v>4863.3</v>
      </c>
      <c r="I322" s="26">
        <v>5243.1</v>
      </c>
      <c r="J322" s="26">
        <v>5225.6000000000004</v>
      </c>
      <c r="K322" s="26">
        <v>5687.1</v>
      </c>
      <c r="L322" s="26">
        <v>5521.4</v>
      </c>
      <c r="M322" s="26">
        <v>5196</v>
      </c>
      <c r="N322" s="26">
        <v>5245.1</v>
      </c>
      <c r="O322" s="26">
        <v>4933.6000000000004</v>
      </c>
      <c r="P322" s="26">
        <v>5084.1917999999996</v>
      </c>
      <c r="Q322" s="26">
        <v>4739.1858000000002</v>
      </c>
      <c r="R322" s="26">
        <v>4939.3127000000004</v>
      </c>
      <c r="S322" s="26">
        <v>4734.2138000000004</v>
      </c>
      <c r="T322" s="26">
        <v>4429.8220000000001</v>
      </c>
      <c r="U322" s="11"/>
      <c r="V322" s="13"/>
      <c r="W322" s="12"/>
    </row>
    <row r="323" spans="2:23" customFormat="1" ht="19.5" x14ac:dyDescent="0.25">
      <c r="B323" s="24" t="s">
        <v>391</v>
      </c>
      <c r="C323" s="25" t="s">
        <v>56</v>
      </c>
      <c r="D323" s="26">
        <f t="shared" ref="D323:H323" si="91">+D324+D325</f>
        <v>3541.8999999999996</v>
      </c>
      <c r="E323" s="26">
        <f t="shared" si="91"/>
        <v>3288.6</v>
      </c>
      <c r="F323" s="26">
        <f t="shared" si="91"/>
        <v>3290</v>
      </c>
      <c r="G323" s="26">
        <f t="shared" si="91"/>
        <v>3975.5</v>
      </c>
      <c r="H323" s="26">
        <f t="shared" si="91"/>
        <v>3772.1</v>
      </c>
      <c r="I323" s="26">
        <v>3882.8999999999996</v>
      </c>
      <c r="J323" s="26">
        <v>3672.7</v>
      </c>
      <c r="K323" s="26">
        <v>4152.8999999999996</v>
      </c>
      <c r="L323" s="26">
        <v>4194.8999999999996</v>
      </c>
      <c r="M323" s="26">
        <v>4322.2</v>
      </c>
      <c r="N323" s="26">
        <v>4050.5</v>
      </c>
      <c r="O323" s="26">
        <v>3768.3</v>
      </c>
      <c r="P323" s="26">
        <v>3533.6023700000001</v>
      </c>
      <c r="Q323" s="26">
        <v>2998.5863799999997</v>
      </c>
      <c r="R323" s="26">
        <v>1990.39544</v>
      </c>
      <c r="S323" s="26">
        <v>898.09220000000005</v>
      </c>
      <c r="T323" s="26">
        <v>398.52659999999997</v>
      </c>
      <c r="U323" s="11"/>
      <c r="V323" s="13"/>
      <c r="W323" s="12"/>
    </row>
    <row r="324" spans="2:23" customFormat="1" ht="19.5" x14ac:dyDescent="0.25">
      <c r="B324" s="24" t="s">
        <v>392</v>
      </c>
      <c r="C324" s="27" t="s">
        <v>75</v>
      </c>
      <c r="D324" s="26">
        <f t="shared" ref="D324:H325" si="92">+D327+D330</f>
        <v>0</v>
      </c>
      <c r="E324" s="26">
        <f t="shared" si="92"/>
        <v>0</v>
      </c>
      <c r="F324" s="26">
        <f t="shared" si="92"/>
        <v>0</v>
      </c>
      <c r="G324" s="26">
        <f t="shared" si="92"/>
        <v>0</v>
      </c>
      <c r="H324" s="26">
        <f t="shared" si="92"/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11"/>
      <c r="V324" s="13"/>
      <c r="W324" s="12"/>
    </row>
    <row r="325" spans="2:23" customFormat="1" ht="19.5" x14ac:dyDescent="0.25">
      <c r="B325" s="24" t="s">
        <v>393</v>
      </c>
      <c r="C325" s="27" t="s">
        <v>77</v>
      </c>
      <c r="D325" s="26">
        <f t="shared" si="92"/>
        <v>3541.8999999999996</v>
      </c>
      <c r="E325" s="26">
        <f t="shared" si="92"/>
        <v>3288.6</v>
      </c>
      <c r="F325" s="26">
        <f t="shared" si="92"/>
        <v>3290</v>
      </c>
      <c r="G325" s="26">
        <f t="shared" si="92"/>
        <v>3975.5</v>
      </c>
      <c r="H325" s="26">
        <f t="shared" si="92"/>
        <v>3772.1</v>
      </c>
      <c r="I325" s="26">
        <v>3882.8999999999996</v>
      </c>
      <c r="J325" s="26">
        <v>3672.7</v>
      </c>
      <c r="K325" s="26">
        <v>4152.8999999999996</v>
      </c>
      <c r="L325" s="26">
        <v>4194.8999999999996</v>
      </c>
      <c r="M325" s="26">
        <v>4322.2</v>
      </c>
      <c r="N325" s="26">
        <v>4050.5</v>
      </c>
      <c r="O325" s="26">
        <v>3768.3</v>
      </c>
      <c r="P325" s="26">
        <v>3533.6023700000001</v>
      </c>
      <c r="Q325" s="26">
        <v>2998.5863799999997</v>
      </c>
      <c r="R325" s="26">
        <v>1990.39544</v>
      </c>
      <c r="S325" s="26">
        <v>898.09220000000005</v>
      </c>
      <c r="T325" s="26">
        <v>398.52659999999997</v>
      </c>
      <c r="U325" s="11"/>
      <c r="V325" s="13"/>
      <c r="W325" s="12"/>
    </row>
    <row r="326" spans="2:23" customFormat="1" ht="19.5" x14ac:dyDescent="0.25">
      <c r="B326" s="24" t="s">
        <v>394</v>
      </c>
      <c r="C326" s="33" t="s">
        <v>58</v>
      </c>
      <c r="D326" s="26">
        <f t="shared" ref="D326:H326" si="93">+D327+D328</f>
        <v>513.20000000000005</v>
      </c>
      <c r="E326" s="26">
        <f t="shared" si="93"/>
        <v>486.7</v>
      </c>
      <c r="F326" s="26">
        <f t="shared" si="93"/>
        <v>392.5</v>
      </c>
      <c r="G326" s="26">
        <f t="shared" si="93"/>
        <v>428.3</v>
      </c>
      <c r="H326" s="26">
        <f t="shared" si="93"/>
        <v>456</v>
      </c>
      <c r="I326" s="26">
        <v>480.2</v>
      </c>
      <c r="J326" s="26">
        <v>482.6</v>
      </c>
      <c r="K326" s="26">
        <v>429.2</v>
      </c>
      <c r="L326" s="26">
        <v>419.3</v>
      </c>
      <c r="M326" s="26">
        <v>369.5</v>
      </c>
      <c r="N326" s="26">
        <v>412.1</v>
      </c>
      <c r="O326" s="26">
        <v>400.5</v>
      </c>
      <c r="P326" s="26">
        <v>385.57029999999997</v>
      </c>
      <c r="Q326" s="26">
        <v>266.14958000000001</v>
      </c>
      <c r="R326" s="26">
        <v>112.62844</v>
      </c>
      <c r="S326" s="26">
        <v>0</v>
      </c>
      <c r="T326" s="26">
        <v>0</v>
      </c>
      <c r="U326" s="11"/>
      <c r="V326" s="13"/>
      <c r="W326" s="12"/>
    </row>
    <row r="327" spans="2:23" customFormat="1" ht="19.5" x14ac:dyDescent="0.25">
      <c r="B327" s="24" t="s">
        <v>395</v>
      </c>
      <c r="C327" s="34" t="s">
        <v>75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11"/>
      <c r="V327" s="13"/>
      <c r="W327" s="12"/>
    </row>
    <row r="328" spans="2:23" customFormat="1" ht="19.5" x14ac:dyDescent="0.25">
      <c r="B328" s="24" t="s">
        <v>396</v>
      </c>
      <c r="C328" s="34" t="s">
        <v>77</v>
      </c>
      <c r="D328" s="26">
        <v>513.20000000000005</v>
      </c>
      <c r="E328" s="26">
        <v>486.7</v>
      </c>
      <c r="F328" s="26">
        <v>392.5</v>
      </c>
      <c r="G328" s="26">
        <v>428.3</v>
      </c>
      <c r="H328" s="26">
        <v>456</v>
      </c>
      <c r="I328" s="26">
        <v>480.2</v>
      </c>
      <c r="J328" s="26">
        <v>482.6</v>
      </c>
      <c r="K328" s="26">
        <v>429.2</v>
      </c>
      <c r="L328" s="26">
        <v>419.3</v>
      </c>
      <c r="M328" s="26">
        <v>369.5</v>
      </c>
      <c r="N328" s="26">
        <v>412.1</v>
      </c>
      <c r="O328" s="26">
        <v>400.5</v>
      </c>
      <c r="P328" s="26">
        <v>385.57029999999997</v>
      </c>
      <c r="Q328" s="26">
        <v>266.14958000000001</v>
      </c>
      <c r="R328" s="26">
        <v>112.62844</v>
      </c>
      <c r="S328" s="26">
        <v>0</v>
      </c>
      <c r="T328" s="26">
        <v>0</v>
      </c>
      <c r="U328" s="11"/>
      <c r="V328" s="13"/>
      <c r="W328" s="12"/>
    </row>
    <row r="329" spans="2:23" customFormat="1" ht="19.5" x14ac:dyDescent="0.25">
      <c r="B329" s="24" t="s">
        <v>397</v>
      </c>
      <c r="C329" s="33" t="s">
        <v>60</v>
      </c>
      <c r="D329" s="26">
        <f t="shared" ref="D329:H329" si="94">+D330+D331</f>
        <v>3028.7</v>
      </c>
      <c r="E329" s="26">
        <f t="shared" si="94"/>
        <v>2801.9</v>
      </c>
      <c r="F329" s="26">
        <f t="shared" si="94"/>
        <v>2897.5</v>
      </c>
      <c r="G329" s="26">
        <f t="shared" si="94"/>
        <v>3547.2</v>
      </c>
      <c r="H329" s="26">
        <f t="shared" si="94"/>
        <v>3316.1</v>
      </c>
      <c r="I329" s="26">
        <v>3402.7</v>
      </c>
      <c r="J329" s="26">
        <v>3190.1</v>
      </c>
      <c r="K329" s="26">
        <v>3723.7</v>
      </c>
      <c r="L329" s="26">
        <v>3775.6</v>
      </c>
      <c r="M329" s="26">
        <v>3952.7</v>
      </c>
      <c r="N329" s="26">
        <v>3638.4</v>
      </c>
      <c r="O329" s="26">
        <v>3367.8</v>
      </c>
      <c r="P329" s="26">
        <v>3148.0320700000002</v>
      </c>
      <c r="Q329" s="26">
        <v>2732.4367999999999</v>
      </c>
      <c r="R329" s="26">
        <v>1877.7670000000001</v>
      </c>
      <c r="S329" s="26">
        <v>898.09220000000005</v>
      </c>
      <c r="T329" s="26">
        <v>398.52659999999997</v>
      </c>
      <c r="U329" s="11"/>
      <c r="V329" s="13"/>
      <c r="W329" s="12"/>
    </row>
    <row r="330" spans="2:23" customFormat="1" ht="19.5" x14ac:dyDescent="0.25">
      <c r="B330" s="24" t="s">
        <v>398</v>
      </c>
      <c r="C330" s="34" t="s">
        <v>75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11"/>
      <c r="V330" s="13"/>
      <c r="W330" s="12"/>
    </row>
    <row r="331" spans="2:23" customFormat="1" ht="19.5" x14ac:dyDescent="0.25">
      <c r="B331" s="24" t="s">
        <v>399</v>
      </c>
      <c r="C331" s="34" t="s">
        <v>77</v>
      </c>
      <c r="D331" s="26">
        <v>3028.7</v>
      </c>
      <c r="E331" s="26">
        <v>2801.9</v>
      </c>
      <c r="F331" s="26">
        <v>2897.5</v>
      </c>
      <c r="G331" s="26">
        <v>3547.2</v>
      </c>
      <c r="H331" s="26">
        <v>3316.1</v>
      </c>
      <c r="I331" s="26">
        <v>3402.7</v>
      </c>
      <c r="J331" s="26">
        <v>3190.1</v>
      </c>
      <c r="K331" s="26">
        <v>3723.7</v>
      </c>
      <c r="L331" s="26">
        <v>3775.6</v>
      </c>
      <c r="M331" s="26">
        <v>3952.7</v>
      </c>
      <c r="N331" s="26">
        <v>3638.4</v>
      </c>
      <c r="O331" s="26">
        <v>3367.8</v>
      </c>
      <c r="P331" s="26">
        <v>3148.0320700000002</v>
      </c>
      <c r="Q331" s="26">
        <v>2732.4367999999999</v>
      </c>
      <c r="R331" s="26">
        <v>1877.7670000000001</v>
      </c>
      <c r="S331" s="26">
        <v>898.09220000000005</v>
      </c>
      <c r="T331" s="26">
        <v>398.52659999999997</v>
      </c>
      <c r="U331" s="11"/>
      <c r="V331" s="13"/>
      <c r="W331" s="12"/>
    </row>
    <row r="332" spans="2:23" customFormat="1" ht="19.5" x14ac:dyDescent="0.25">
      <c r="B332" s="21" t="s">
        <v>400</v>
      </c>
      <c r="C332" s="22" t="s">
        <v>173</v>
      </c>
      <c r="D332" s="23">
        <f t="shared" ref="D332:H332" si="95">+D338</f>
        <v>33.299999999999997</v>
      </c>
      <c r="E332" s="23">
        <f t="shared" si="95"/>
        <v>30.6</v>
      </c>
      <c r="F332" s="23">
        <f t="shared" si="95"/>
        <v>61.8</v>
      </c>
      <c r="G332" s="23">
        <f t="shared" si="95"/>
        <v>1.1000000000000001</v>
      </c>
      <c r="H332" s="23">
        <f t="shared" si="95"/>
        <v>2.8</v>
      </c>
      <c r="I332" s="23">
        <v>2.1</v>
      </c>
      <c r="J332" s="23">
        <v>4.0999999999999996</v>
      </c>
      <c r="K332" s="23">
        <v>5.3</v>
      </c>
      <c r="L332" s="23">
        <v>6.9</v>
      </c>
      <c r="M332" s="23">
        <v>5.3</v>
      </c>
      <c r="N332" s="23">
        <v>6.4999999999999991</v>
      </c>
      <c r="O332" s="23">
        <v>3.4000000000000004</v>
      </c>
      <c r="P332" s="23">
        <v>4.8427300000000004</v>
      </c>
      <c r="Q332" s="23">
        <v>2.3545600000000002</v>
      </c>
      <c r="R332" s="23">
        <v>2.9601799999999998</v>
      </c>
      <c r="S332" s="23">
        <v>1.97343</v>
      </c>
      <c r="T332" s="23">
        <v>9.2294999999999998</v>
      </c>
      <c r="U332" s="11"/>
      <c r="V332" s="13"/>
      <c r="W332" s="12"/>
    </row>
    <row r="333" spans="2:23" customFormat="1" ht="19.5" x14ac:dyDescent="0.25">
      <c r="B333" s="24" t="s">
        <v>401</v>
      </c>
      <c r="C333" s="25" t="s">
        <v>48</v>
      </c>
      <c r="D333" s="26" t="s">
        <v>26</v>
      </c>
      <c r="E333" s="26" t="s">
        <v>26</v>
      </c>
      <c r="F333" s="26" t="s">
        <v>26</v>
      </c>
      <c r="G333" s="26" t="s">
        <v>26</v>
      </c>
      <c r="H333" s="26" t="s">
        <v>26</v>
      </c>
      <c r="I333" s="26" t="s">
        <v>26</v>
      </c>
      <c r="J333" s="26" t="s">
        <v>26</v>
      </c>
      <c r="K333" s="26" t="s">
        <v>26</v>
      </c>
      <c r="L333" s="26" t="s">
        <v>26</v>
      </c>
      <c r="M333" s="26" t="s">
        <v>26</v>
      </c>
      <c r="N333" s="26" t="s">
        <v>26</v>
      </c>
      <c r="O333" s="26" t="s">
        <v>26</v>
      </c>
      <c r="P333" s="26" t="s">
        <v>26</v>
      </c>
      <c r="Q333" s="26" t="s">
        <v>26</v>
      </c>
      <c r="R333" s="26" t="s">
        <v>26</v>
      </c>
      <c r="S333" s="26" t="s">
        <v>26</v>
      </c>
      <c r="T333" s="26" t="s">
        <v>26</v>
      </c>
      <c r="U333" s="11"/>
      <c r="V333" s="13"/>
      <c r="W333" s="12"/>
    </row>
    <row r="334" spans="2:23" customFormat="1" ht="19.5" x14ac:dyDescent="0.25">
      <c r="B334" s="24" t="s">
        <v>402</v>
      </c>
      <c r="C334" s="25" t="s">
        <v>50</v>
      </c>
      <c r="D334" s="26" t="s">
        <v>26</v>
      </c>
      <c r="E334" s="26" t="s">
        <v>26</v>
      </c>
      <c r="F334" s="26" t="s">
        <v>26</v>
      </c>
      <c r="G334" s="26" t="s">
        <v>26</v>
      </c>
      <c r="H334" s="26" t="s">
        <v>26</v>
      </c>
      <c r="I334" s="26" t="s">
        <v>26</v>
      </c>
      <c r="J334" s="26" t="s">
        <v>26</v>
      </c>
      <c r="K334" s="26" t="s">
        <v>26</v>
      </c>
      <c r="L334" s="26" t="s">
        <v>26</v>
      </c>
      <c r="M334" s="26" t="s">
        <v>26</v>
      </c>
      <c r="N334" s="26" t="s">
        <v>26</v>
      </c>
      <c r="O334" s="26" t="s">
        <v>26</v>
      </c>
      <c r="P334" s="26" t="s">
        <v>26</v>
      </c>
      <c r="Q334" s="26" t="s">
        <v>26</v>
      </c>
      <c r="R334" s="26" t="s">
        <v>26</v>
      </c>
      <c r="S334" s="26" t="s">
        <v>26</v>
      </c>
      <c r="T334" s="26" t="s">
        <v>26</v>
      </c>
      <c r="U334" s="11"/>
      <c r="V334" s="13"/>
      <c r="W334" s="12"/>
    </row>
    <row r="335" spans="2:23" customFormat="1" ht="19.5" x14ac:dyDescent="0.25">
      <c r="B335" s="24" t="s">
        <v>403</v>
      </c>
      <c r="C335" s="25" t="s">
        <v>52</v>
      </c>
      <c r="D335" s="26" t="s">
        <v>26</v>
      </c>
      <c r="E335" s="26" t="s">
        <v>26</v>
      </c>
      <c r="F335" s="26" t="s">
        <v>26</v>
      </c>
      <c r="G335" s="26" t="s">
        <v>26</v>
      </c>
      <c r="H335" s="26" t="s">
        <v>26</v>
      </c>
      <c r="I335" s="26" t="s">
        <v>26</v>
      </c>
      <c r="J335" s="26" t="s">
        <v>26</v>
      </c>
      <c r="K335" s="26" t="s">
        <v>26</v>
      </c>
      <c r="L335" s="26" t="s">
        <v>26</v>
      </c>
      <c r="M335" s="26" t="s">
        <v>26</v>
      </c>
      <c r="N335" s="26" t="s">
        <v>26</v>
      </c>
      <c r="O335" s="26" t="s">
        <v>26</v>
      </c>
      <c r="P335" s="26" t="s">
        <v>26</v>
      </c>
      <c r="Q335" s="26" t="s">
        <v>26</v>
      </c>
      <c r="R335" s="26" t="s">
        <v>26</v>
      </c>
      <c r="S335" s="26" t="s">
        <v>26</v>
      </c>
      <c r="T335" s="26" t="s">
        <v>26</v>
      </c>
      <c r="U335" s="11"/>
      <c r="V335" s="13"/>
      <c r="W335" s="12"/>
    </row>
    <row r="336" spans="2:23" customFormat="1" ht="19.5" x14ac:dyDescent="0.25">
      <c r="B336" s="24" t="s">
        <v>404</v>
      </c>
      <c r="C336" s="25" t="s">
        <v>54</v>
      </c>
      <c r="D336" s="26" t="s">
        <v>26</v>
      </c>
      <c r="E336" s="26" t="s">
        <v>26</v>
      </c>
      <c r="F336" s="26" t="s">
        <v>26</v>
      </c>
      <c r="G336" s="26" t="s">
        <v>26</v>
      </c>
      <c r="H336" s="26" t="s">
        <v>26</v>
      </c>
      <c r="I336" s="26" t="s">
        <v>26</v>
      </c>
      <c r="J336" s="26" t="s">
        <v>26</v>
      </c>
      <c r="K336" s="26" t="s">
        <v>26</v>
      </c>
      <c r="L336" s="26" t="s">
        <v>26</v>
      </c>
      <c r="M336" s="26" t="s">
        <v>26</v>
      </c>
      <c r="N336" s="26" t="s">
        <v>26</v>
      </c>
      <c r="O336" s="26" t="s">
        <v>26</v>
      </c>
      <c r="P336" s="26" t="s">
        <v>26</v>
      </c>
      <c r="Q336" s="26" t="s">
        <v>26</v>
      </c>
      <c r="R336" s="26" t="s">
        <v>26</v>
      </c>
      <c r="S336" s="26" t="s">
        <v>26</v>
      </c>
      <c r="T336" s="26" t="s">
        <v>26</v>
      </c>
      <c r="U336" s="11"/>
      <c r="V336" s="13"/>
      <c r="W336" s="12"/>
    </row>
    <row r="337" spans="2:23" customFormat="1" ht="19.5" x14ac:dyDescent="0.25">
      <c r="B337" s="24" t="s">
        <v>405</v>
      </c>
      <c r="C337" s="25" t="s">
        <v>56</v>
      </c>
      <c r="D337" s="26" t="s">
        <v>26</v>
      </c>
      <c r="E337" s="26" t="s">
        <v>26</v>
      </c>
      <c r="F337" s="26" t="s">
        <v>26</v>
      </c>
      <c r="G337" s="26" t="s">
        <v>26</v>
      </c>
      <c r="H337" s="26" t="s">
        <v>26</v>
      </c>
      <c r="I337" s="26" t="s">
        <v>26</v>
      </c>
      <c r="J337" s="26" t="s">
        <v>26</v>
      </c>
      <c r="K337" s="26" t="s">
        <v>26</v>
      </c>
      <c r="L337" s="26" t="s">
        <v>26</v>
      </c>
      <c r="M337" s="26" t="s">
        <v>26</v>
      </c>
      <c r="N337" s="26" t="s">
        <v>26</v>
      </c>
      <c r="O337" s="26" t="s">
        <v>26</v>
      </c>
      <c r="P337" s="26" t="s">
        <v>26</v>
      </c>
      <c r="Q337" s="26" t="s">
        <v>26</v>
      </c>
      <c r="R337" s="26" t="s">
        <v>26</v>
      </c>
      <c r="S337" s="26" t="s">
        <v>26</v>
      </c>
      <c r="T337" s="26" t="s">
        <v>26</v>
      </c>
      <c r="U337" s="11"/>
      <c r="V337" s="13"/>
      <c r="W337" s="12"/>
    </row>
    <row r="338" spans="2:23" customFormat="1" ht="19.5" x14ac:dyDescent="0.25">
      <c r="B338" s="24" t="s">
        <v>406</v>
      </c>
      <c r="C338" s="27" t="s">
        <v>58</v>
      </c>
      <c r="D338" s="26">
        <v>33.299999999999997</v>
      </c>
      <c r="E338" s="26">
        <v>30.6</v>
      </c>
      <c r="F338" s="26">
        <v>61.8</v>
      </c>
      <c r="G338" s="26">
        <v>1.1000000000000001</v>
      </c>
      <c r="H338" s="26">
        <v>2.8</v>
      </c>
      <c r="I338" s="26">
        <v>2.1</v>
      </c>
      <c r="J338" s="26">
        <v>4.0999999999999996</v>
      </c>
      <c r="K338" s="26">
        <v>5.3</v>
      </c>
      <c r="L338" s="26">
        <v>6.9</v>
      </c>
      <c r="M338" s="26">
        <v>5.3</v>
      </c>
      <c r="N338" s="26">
        <v>6.4999999999999991</v>
      </c>
      <c r="O338" s="26">
        <v>3.4000000000000004</v>
      </c>
      <c r="P338" s="26">
        <v>4.8427300000000004</v>
      </c>
      <c r="Q338" s="26">
        <v>2.3545600000000002</v>
      </c>
      <c r="R338" s="26">
        <v>2.9601799999999998</v>
      </c>
      <c r="S338" s="26">
        <v>1.97343</v>
      </c>
      <c r="T338" s="26">
        <v>9.2294999999999998</v>
      </c>
      <c r="U338" s="11"/>
      <c r="V338" s="13"/>
      <c r="W338" s="12"/>
    </row>
    <row r="339" spans="2:23" customFormat="1" ht="19.5" x14ac:dyDescent="0.25">
      <c r="B339" s="24" t="s">
        <v>407</v>
      </c>
      <c r="C339" s="27" t="s">
        <v>60</v>
      </c>
      <c r="D339" s="26" t="s">
        <v>26</v>
      </c>
      <c r="E339" s="26" t="s">
        <v>26</v>
      </c>
      <c r="F339" s="26" t="s">
        <v>26</v>
      </c>
      <c r="G339" s="26" t="s">
        <v>26</v>
      </c>
      <c r="H339" s="26" t="s">
        <v>26</v>
      </c>
      <c r="I339" s="26" t="s">
        <v>26</v>
      </c>
      <c r="J339" s="26" t="s">
        <v>26</v>
      </c>
      <c r="K339" s="26" t="s">
        <v>26</v>
      </c>
      <c r="L339" s="26" t="s">
        <v>26</v>
      </c>
      <c r="M339" s="26" t="s">
        <v>26</v>
      </c>
      <c r="N339" s="26" t="s">
        <v>26</v>
      </c>
      <c r="O339" s="26" t="s">
        <v>26</v>
      </c>
      <c r="P339" s="26" t="s">
        <v>26</v>
      </c>
      <c r="Q339" s="26" t="s">
        <v>26</v>
      </c>
      <c r="R339" s="26" t="s">
        <v>26</v>
      </c>
      <c r="S339" s="26" t="s">
        <v>26</v>
      </c>
      <c r="T339" s="26" t="s">
        <v>26</v>
      </c>
      <c r="U339" s="11"/>
      <c r="V339" s="13"/>
      <c r="W339" s="12"/>
    </row>
    <row r="340" spans="2:23" customFormat="1" ht="16.5" x14ac:dyDescent="0.25">
      <c r="B340" s="28" t="s">
        <v>408</v>
      </c>
      <c r="C340" s="29" t="s">
        <v>182</v>
      </c>
      <c r="D340" s="30" t="s">
        <v>26</v>
      </c>
      <c r="E340" s="30" t="s">
        <v>26</v>
      </c>
      <c r="F340" s="30" t="s">
        <v>26</v>
      </c>
      <c r="G340" s="30" t="s">
        <v>26</v>
      </c>
      <c r="H340" s="30" t="s">
        <v>26</v>
      </c>
      <c r="I340" s="30" t="s">
        <v>26</v>
      </c>
      <c r="J340" s="30" t="s">
        <v>26</v>
      </c>
      <c r="K340" s="30" t="s">
        <v>26</v>
      </c>
      <c r="L340" s="30" t="s">
        <v>26</v>
      </c>
      <c r="M340" s="30" t="s">
        <v>26</v>
      </c>
      <c r="N340" s="30" t="s">
        <v>26</v>
      </c>
      <c r="O340" s="30" t="s">
        <v>26</v>
      </c>
      <c r="P340" s="30" t="s">
        <v>26</v>
      </c>
      <c r="Q340" s="30" t="s">
        <v>26</v>
      </c>
      <c r="R340" s="30" t="s">
        <v>26</v>
      </c>
      <c r="S340" s="30" t="s">
        <v>26</v>
      </c>
      <c r="T340" s="30" t="s">
        <v>26</v>
      </c>
      <c r="U340" s="11"/>
      <c r="V340" s="13"/>
      <c r="W340" s="12"/>
    </row>
    <row r="341" spans="2:23" customFormat="1" ht="16.5" x14ac:dyDescent="0.25">
      <c r="B341" s="28" t="s">
        <v>409</v>
      </c>
      <c r="C341" s="29" t="s">
        <v>184</v>
      </c>
      <c r="D341" s="30" t="s">
        <v>26</v>
      </c>
      <c r="E341" s="30" t="s">
        <v>26</v>
      </c>
      <c r="F341" s="30" t="s">
        <v>26</v>
      </c>
      <c r="G341" s="30" t="s">
        <v>26</v>
      </c>
      <c r="H341" s="30" t="s">
        <v>26</v>
      </c>
      <c r="I341" s="30" t="s">
        <v>26</v>
      </c>
      <c r="J341" s="30" t="s">
        <v>26</v>
      </c>
      <c r="K341" s="30" t="s">
        <v>26</v>
      </c>
      <c r="L341" s="30" t="s">
        <v>26</v>
      </c>
      <c r="M341" s="30" t="s">
        <v>26</v>
      </c>
      <c r="N341" s="30" t="s">
        <v>26</v>
      </c>
      <c r="O341" s="30" t="s">
        <v>26</v>
      </c>
      <c r="P341" s="30" t="s">
        <v>26</v>
      </c>
      <c r="Q341" s="30" t="s">
        <v>26</v>
      </c>
      <c r="R341" s="30" t="s">
        <v>26</v>
      </c>
      <c r="S341" s="30" t="s">
        <v>26</v>
      </c>
      <c r="T341" s="30" t="s">
        <v>26</v>
      </c>
      <c r="U341" s="11"/>
      <c r="V341" s="13"/>
      <c r="W341" s="12"/>
    </row>
    <row r="342" spans="2:23" customFormat="1" ht="16.5" x14ac:dyDescent="0.25">
      <c r="B342" s="28" t="s">
        <v>410</v>
      </c>
      <c r="C342" s="29" t="s">
        <v>186</v>
      </c>
      <c r="D342" s="30" t="s">
        <v>26</v>
      </c>
      <c r="E342" s="30" t="s">
        <v>26</v>
      </c>
      <c r="F342" s="30" t="s">
        <v>26</v>
      </c>
      <c r="G342" s="30" t="s">
        <v>26</v>
      </c>
      <c r="H342" s="30" t="s">
        <v>26</v>
      </c>
      <c r="I342" s="30" t="s">
        <v>26</v>
      </c>
      <c r="J342" s="30" t="s">
        <v>26</v>
      </c>
      <c r="K342" s="30" t="s">
        <v>26</v>
      </c>
      <c r="L342" s="30" t="s">
        <v>26</v>
      </c>
      <c r="M342" s="30" t="s">
        <v>26</v>
      </c>
      <c r="N342" s="30" t="s">
        <v>26</v>
      </c>
      <c r="O342" s="30" t="s">
        <v>26</v>
      </c>
      <c r="P342" s="30" t="s">
        <v>26</v>
      </c>
      <c r="Q342" s="30" t="s">
        <v>26</v>
      </c>
      <c r="R342" s="30" t="s">
        <v>26</v>
      </c>
      <c r="S342" s="30" t="s">
        <v>26</v>
      </c>
      <c r="T342" s="30" t="s">
        <v>26</v>
      </c>
      <c r="U342" s="11"/>
      <c r="V342" s="13"/>
      <c r="W342" s="12"/>
    </row>
    <row r="343" spans="2:23" customFormat="1" ht="16.5" x14ac:dyDescent="0.25">
      <c r="B343" s="28" t="s">
        <v>411</v>
      </c>
      <c r="C343" s="29" t="s">
        <v>188</v>
      </c>
      <c r="D343" s="30" t="s">
        <v>26</v>
      </c>
      <c r="E343" s="30" t="s">
        <v>26</v>
      </c>
      <c r="F343" s="30" t="s">
        <v>26</v>
      </c>
      <c r="G343" s="30" t="s">
        <v>26</v>
      </c>
      <c r="H343" s="30" t="s">
        <v>26</v>
      </c>
      <c r="I343" s="30" t="s">
        <v>26</v>
      </c>
      <c r="J343" s="30" t="s">
        <v>26</v>
      </c>
      <c r="K343" s="30" t="s">
        <v>26</v>
      </c>
      <c r="L343" s="30" t="s">
        <v>26</v>
      </c>
      <c r="M343" s="30" t="s">
        <v>26</v>
      </c>
      <c r="N343" s="30" t="s">
        <v>26</v>
      </c>
      <c r="O343" s="30" t="s">
        <v>26</v>
      </c>
      <c r="P343" s="30" t="s">
        <v>26</v>
      </c>
      <c r="Q343" s="30" t="s">
        <v>26</v>
      </c>
      <c r="R343" s="30" t="s">
        <v>26</v>
      </c>
      <c r="S343" s="30" t="s">
        <v>26</v>
      </c>
      <c r="T343" s="30" t="s">
        <v>26</v>
      </c>
      <c r="U343" s="11"/>
      <c r="V343" s="13"/>
      <c r="W343" s="12"/>
    </row>
    <row r="344" spans="2:23" customFormat="1" ht="16.5" x14ac:dyDescent="0.25">
      <c r="B344" s="28" t="s">
        <v>412</v>
      </c>
      <c r="C344" s="29" t="s">
        <v>190</v>
      </c>
      <c r="D344" s="30" t="s">
        <v>26</v>
      </c>
      <c r="E344" s="30" t="s">
        <v>26</v>
      </c>
      <c r="F344" s="30" t="s">
        <v>26</v>
      </c>
      <c r="G344" s="30" t="s">
        <v>26</v>
      </c>
      <c r="H344" s="30" t="s">
        <v>26</v>
      </c>
      <c r="I344" s="30" t="s">
        <v>26</v>
      </c>
      <c r="J344" s="30" t="s">
        <v>26</v>
      </c>
      <c r="K344" s="30" t="s">
        <v>26</v>
      </c>
      <c r="L344" s="30" t="s">
        <v>26</v>
      </c>
      <c r="M344" s="30" t="s">
        <v>26</v>
      </c>
      <c r="N344" s="30" t="s">
        <v>26</v>
      </c>
      <c r="O344" s="30" t="s">
        <v>26</v>
      </c>
      <c r="P344" s="30" t="s">
        <v>26</v>
      </c>
      <c r="Q344" s="30" t="s">
        <v>26</v>
      </c>
      <c r="R344" s="30" t="s">
        <v>26</v>
      </c>
      <c r="S344" s="30" t="s">
        <v>26</v>
      </c>
      <c r="T344" s="30" t="s">
        <v>26</v>
      </c>
      <c r="U344" s="11"/>
      <c r="V344" s="13"/>
      <c r="W344" s="12"/>
    </row>
    <row r="345" spans="2:23" customFormat="1" ht="16.5" x14ac:dyDescent="0.25">
      <c r="B345" s="28" t="s">
        <v>413</v>
      </c>
      <c r="C345" s="29" t="s">
        <v>414</v>
      </c>
      <c r="D345" s="30" t="s">
        <v>26</v>
      </c>
      <c r="E345" s="30" t="s">
        <v>26</v>
      </c>
      <c r="F345" s="30" t="s">
        <v>26</v>
      </c>
      <c r="G345" s="30" t="s">
        <v>26</v>
      </c>
      <c r="H345" s="30" t="s">
        <v>26</v>
      </c>
      <c r="I345" s="30" t="s">
        <v>26</v>
      </c>
      <c r="J345" s="30" t="s">
        <v>26</v>
      </c>
      <c r="K345" s="30" t="s">
        <v>26</v>
      </c>
      <c r="L345" s="30" t="s">
        <v>26</v>
      </c>
      <c r="M345" s="30" t="s">
        <v>26</v>
      </c>
      <c r="N345" s="30" t="s">
        <v>26</v>
      </c>
      <c r="O345" s="30" t="s">
        <v>26</v>
      </c>
      <c r="P345" s="30" t="s">
        <v>26</v>
      </c>
      <c r="Q345" s="30" t="s">
        <v>26</v>
      </c>
      <c r="R345" s="30" t="s">
        <v>26</v>
      </c>
      <c r="S345" s="30" t="s">
        <v>26</v>
      </c>
      <c r="T345" s="30" t="s">
        <v>26</v>
      </c>
      <c r="U345" s="11"/>
      <c r="V345" s="13"/>
      <c r="W345" s="12"/>
    </row>
    <row r="346" spans="2:23" customFormat="1" ht="19.5" x14ac:dyDescent="0.25">
      <c r="B346" s="21" t="s">
        <v>415</v>
      </c>
      <c r="C346" s="22" t="s">
        <v>194</v>
      </c>
      <c r="D346" s="23">
        <f t="shared" ref="D346:H346" si="96">+D359+D347+D353+D356</f>
        <v>729.8</v>
      </c>
      <c r="E346" s="23">
        <f t="shared" si="96"/>
        <v>601</v>
      </c>
      <c r="F346" s="23">
        <f t="shared" si="96"/>
        <v>700.2</v>
      </c>
      <c r="G346" s="23">
        <f t="shared" si="96"/>
        <v>841.69999999999993</v>
      </c>
      <c r="H346" s="23">
        <f t="shared" si="96"/>
        <v>1001.3000000000001</v>
      </c>
      <c r="I346" s="23">
        <v>1075.6999999999998</v>
      </c>
      <c r="J346" s="23">
        <v>1102.8</v>
      </c>
      <c r="K346" s="23">
        <v>793.1</v>
      </c>
      <c r="L346" s="23">
        <v>830.5</v>
      </c>
      <c r="M346" s="23">
        <v>1063</v>
      </c>
      <c r="N346" s="23">
        <v>985.3</v>
      </c>
      <c r="O346" s="23">
        <v>720</v>
      </c>
      <c r="P346" s="23">
        <v>547.18014000000005</v>
      </c>
      <c r="Q346" s="23">
        <v>688.85169000000008</v>
      </c>
      <c r="R346" s="23">
        <v>237.22833</v>
      </c>
      <c r="S346" s="23">
        <v>129.49782999999999</v>
      </c>
      <c r="T346" s="23">
        <v>145.11829</v>
      </c>
      <c r="U346" s="11"/>
      <c r="V346" s="13"/>
      <c r="W346" s="12"/>
    </row>
    <row r="347" spans="2:23" customFormat="1" ht="19.5" x14ac:dyDescent="0.25">
      <c r="B347" s="24" t="s">
        <v>416</v>
      </c>
      <c r="C347" s="25" t="s">
        <v>48</v>
      </c>
      <c r="D347" s="26">
        <v>0</v>
      </c>
      <c r="E347" s="26">
        <v>0</v>
      </c>
      <c r="F347" s="26">
        <v>0</v>
      </c>
      <c r="G347" s="26">
        <v>0</v>
      </c>
      <c r="H347" s="26">
        <v>0</v>
      </c>
      <c r="I347" s="26">
        <v>0</v>
      </c>
      <c r="J347" s="26">
        <v>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11"/>
      <c r="V347" s="13"/>
      <c r="W347" s="12"/>
    </row>
    <row r="348" spans="2:23" customFormat="1" ht="19.5" x14ac:dyDescent="0.25">
      <c r="B348" s="24" t="s">
        <v>417</v>
      </c>
      <c r="C348" s="27" t="s">
        <v>75</v>
      </c>
      <c r="D348" s="26" t="s">
        <v>26</v>
      </c>
      <c r="E348" s="26" t="s">
        <v>26</v>
      </c>
      <c r="F348" s="26" t="s">
        <v>26</v>
      </c>
      <c r="G348" s="26" t="s">
        <v>26</v>
      </c>
      <c r="H348" s="26" t="s">
        <v>26</v>
      </c>
      <c r="I348" s="26" t="s">
        <v>26</v>
      </c>
      <c r="J348" s="26" t="s">
        <v>26</v>
      </c>
      <c r="K348" s="26" t="s">
        <v>26</v>
      </c>
      <c r="L348" s="26" t="s">
        <v>26</v>
      </c>
      <c r="M348" s="26" t="s">
        <v>26</v>
      </c>
      <c r="N348" s="26" t="s">
        <v>26</v>
      </c>
      <c r="O348" s="26" t="s">
        <v>26</v>
      </c>
      <c r="P348" s="26" t="s">
        <v>26</v>
      </c>
      <c r="Q348" s="26" t="s">
        <v>26</v>
      </c>
      <c r="R348" s="26" t="s">
        <v>26</v>
      </c>
      <c r="S348" s="26" t="s">
        <v>26</v>
      </c>
      <c r="T348" s="26" t="s">
        <v>26</v>
      </c>
      <c r="U348" s="11"/>
      <c r="V348" s="13"/>
      <c r="W348" s="12"/>
    </row>
    <row r="349" spans="2:23" customFormat="1" ht="19.5" x14ac:dyDescent="0.25">
      <c r="B349" s="24" t="s">
        <v>418</v>
      </c>
      <c r="C349" s="27" t="s">
        <v>77</v>
      </c>
      <c r="D349" s="26" t="s">
        <v>26</v>
      </c>
      <c r="E349" s="26" t="s">
        <v>26</v>
      </c>
      <c r="F349" s="26" t="s">
        <v>26</v>
      </c>
      <c r="G349" s="26" t="s">
        <v>26</v>
      </c>
      <c r="H349" s="26" t="s">
        <v>26</v>
      </c>
      <c r="I349" s="26" t="s">
        <v>26</v>
      </c>
      <c r="J349" s="26" t="s">
        <v>26</v>
      </c>
      <c r="K349" s="26" t="s">
        <v>26</v>
      </c>
      <c r="L349" s="26" t="s">
        <v>26</v>
      </c>
      <c r="M349" s="26" t="s">
        <v>26</v>
      </c>
      <c r="N349" s="26" t="s">
        <v>26</v>
      </c>
      <c r="O349" s="26" t="s">
        <v>26</v>
      </c>
      <c r="P349" s="26" t="s">
        <v>26</v>
      </c>
      <c r="Q349" s="26" t="s">
        <v>26</v>
      </c>
      <c r="R349" s="26" t="s">
        <v>26</v>
      </c>
      <c r="S349" s="26" t="s">
        <v>26</v>
      </c>
      <c r="T349" s="26" t="s">
        <v>26</v>
      </c>
      <c r="U349" s="11"/>
      <c r="V349" s="13"/>
      <c r="W349" s="12"/>
    </row>
    <row r="350" spans="2:23" customFormat="1" ht="19.5" x14ac:dyDescent="0.25">
      <c r="B350" s="24" t="s">
        <v>419</v>
      </c>
      <c r="C350" s="25" t="s">
        <v>50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11"/>
      <c r="V350" s="13"/>
      <c r="W350" s="12"/>
    </row>
    <row r="351" spans="2:23" customFormat="1" ht="19.5" x14ac:dyDescent="0.25">
      <c r="B351" s="24" t="s">
        <v>420</v>
      </c>
      <c r="C351" s="27" t="s">
        <v>75</v>
      </c>
      <c r="D351" s="26" t="s">
        <v>26</v>
      </c>
      <c r="E351" s="26" t="s">
        <v>26</v>
      </c>
      <c r="F351" s="26" t="s">
        <v>26</v>
      </c>
      <c r="G351" s="26" t="s">
        <v>26</v>
      </c>
      <c r="H351" s="26" t="s">
        <v>26</v>
      </c>
      <c r="I351" s="26" t="s">
        <v>26</v>
      </c>
      <c r="J351" s="26" t="s">
        <v>26</v>
      </c>
      <c r="K351" s="26" t="s">
        <v>26</v>
      </c>
      <c r="L351" s="26" t="s">
        <v>26</v>
      </c>
      <c r="M351" s="26" t="s">
        <v>26</v>
      </c>
      <c r="N351" s="26" t="s">
        <v>26</v>
      </c>
      <c r="O351" s="26" t="s">
        <v>26</v>
      </c>
      <c r="P351" s="26" t="s">
        <v>26</v>
      </c>
      <c r="Q351" s="26" t="s">
        <v>26</v>
      </c>
      <c r="R351" s="26" t="s">
        <v>26</v>
      </c>
      <c r="S351" s="26" t="s">
        <v>26</v>
      </c>
      <c r="T351" s="26" t="s">
        <v>26</v>
      </c>
      <c r="U351" s="11"/>
      <c r="V351" s="13"/>
      <c r="W351" s="12"/>
    </row>
    <row r="352" spans="2:23" customFormat="1" ht="19.5" x14ac:dyDescent="0.25">
      <c r="B352" s="24" t="s">
        <v>421</v>
      </c>
      <c r="C352" s="27" t="s">
        <v>77</v>
      </c>
      <c r="D352" s="26" t="s">
        <v>26</v>
      </c>
      <c r="E352" s="26" t="s">
        <v>26</v>
      </c>
      <c r="F352" s="26" t="s">
        <v>26</v>
      </c>
      <c r="G352" s="26" t="s">
        <v>26</v>
      </c>
      <c r="H352" s="26" t="s">
        <v>26</v>
      </c>
      <c r="I352" s="26" t="s">
        <v>26</v>
      </c>
      <c r="J352" s="26" t="s">
        <v>26</v>
      </c>
      <c r="K352" s="26" t="s">
        <v>26</v>
      </c>
      <c r="L352" s="26" t="s">
        <v>26</v>
      </c>
      <c r="M352" s="26" t="s">
        <v>26</v>
      </c>
      <c r="N352" s="26" t="s">
        <v>26</v>
      </c>
      <c r="O352" s="26" t="s">
        <v>26</v>
      </c>
      <c r="P352" s="26" t="s">
        <v>26</v>
      </c>
      <c r="Q352" s="26" t="s">
        <v>26</v>
      </c>
      <c r="R352" s="26" t="s">
        <v>26</v>
      </c>
      <c r="S352" s="26" t="s">
        <v>26</v>
      </c>
      <c r="T352" s="26" t="s">
        <v>26</v>
      </c>
      <c r="U352" s="11"/>
      <c r="V352" s="13"/>
      <c r="W352" s="12"/>
    </row>
    <row r="353" spans="2:23" customFormat="1" ht="19.5" x14ac:dyDescent="0.25">
      <c r="B353" s="24" t="s">
        <v>422</v>
      </c>
      <c r="C353" s="25" t="s">
        <v>52</v>
      </c>
      <c r="D353" s="26">
        <v>0</v>
      </c>
      <c r="E353" s="26">
        <v>0</v>
      </c>
      <c r="F353" s="26">
        <v>0</v>
      </c>
      <c r="G353" s="26">
        <v>0</v>
      </c>
      <c r="H353" s="26">
        <v>0</v>
      </c>
      <c r="I353" s="26">
        <v>0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11"/>
      <c r="V353" s="13"/>
      <c r="W353" s="12"/>
    </row>
    <row r="354" spans="2:23" customFormat="1" ht="19.5" x14ac:dyDescent="0.25">
      <c r="B354" s="24" t="s">
        <v>423</v>
      </c>
      <c r="C354" s="27" t="s">
        <v>75</v>
      </c>
      <c r="D354" s="26" t="s">
        <v>26</v>
      </c>
      <c r="E354" s="26" t="s">
        <v>26</v>
      </c>
      <c r="F354" s="26" t="s">
        <v>26</v>
      </c>
      <c r="G354" s="26" t="s">
        <v>26</v>
      </c>
      <c r="H354" s="26" t="s">
        <v>26</v>
      </c>
      <c r="I354" s="26" t="s">
        <v>26</v>
      </c>
      <c r="J354" s="26" t="s">
        <v>26</v>
      </c>
      <c r="K354" s="26" t="s">
        <v>26</v>
      </c>
      <c r="L354" s="26" t="s">
        <v>26</v>
      </c>
      <c r="M354" s="26" t="s">
        <v>26</v>
      </c>
      <c r="N354" s="26" t="s">
        <v>26</v>
      </c>
      <c r="O354" s="26" t="s">
        <v>26</v>
      </c>
      <c r="P354" s="26" t="s">
        <v>26</v>
      </c>
      <c r="Q354" s="26" t="s">
        <v>26</v>
      </c>
      <c r="R354" s="26" t="s">
        <v>26</v>
      </c>
      <c r="S354" s="26" t="s">
        <v>26</v>
      </c>
      <c r="T354" s="26" t="s">
        <v>26</v>
      </c>
      <c r="U354" s="11"/>
      <c r="V354" s="13"/>
      <c r="W354" s="12"/>
    </row>
    <row r="355" spans="2:23" customFormat="1" ht="19.5" x14ac:dyDescent="0.25">
      <c r="B355" s="24" t="s">
        <v>424</v>
      </c>
      <c r="C355" s="27" t="s">
        <v>77</v>
      </c>
      <c r="D355" s="26" t="s">
        <v>26</v>
      </c>
      <c r="E355" s="26" t="s">
        <v>26</v>
      </c>
      <c r="F355" s="26" t="s">
        <v>26</v>
      </c>
      <c r="G355" s="26" t="s">
        <v>26</v>
      </c>
      <c r="H355" s="26" t="s">
        <v>26</v>
      </c>
      <c r="I355" s="26" t="s">
        <v>26</v>
      </c>
      <c r="J355" s="26" t="s">
        <v>26</v>
      </c>
      <c r="K355" s="26" t="s">
        <v>26</v>
      </c>
      <c r="L355" s="26" t="s">
        <v>26</v>
      </c>
      <c r="M355" s="26" t="s">
        <v>26</v>
      </c>
      <c r="N355" s="26" t="s">
        <v>26</v>
      </c>
      <c r="O355" s="26" t="s">
        <v>26</v>
      </c>
      <c r="P355" s="26" t="s">
        <v>26</v>
      </c>
      <c r="Q355" s="26" t="s">
        <v>26</v>
      </c>
      <c r="R355" s="26" t="s">
        <v>26</v>
      </c>
      <c r="S355" s="26" t="s">
        <v>26</v>
      </c>
      <c r="T355" s="26" t="s">
        <v>26</v>
      </c>
      <c r="U355" s="11"/>
      <c r="V355" s="13"/>
      <c r="W355" s="12"/>
    </row>
    <row r="356" spans="2:23" customFormat="1" ht="19.5" x14ac:dyDescent="0.25">
      <c r="B356" s="24" t="s">
        <v>425</v>
      </c>
      <c r="C356" s="25" t="s">
        <v>54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11"/>
      <c r="V356" s="13"/>
      <c r="W356" s="12"/>
    </row>
    <row r="357" spans="2:23" customFormat="1" ht="19.5" x14ac:dyDescent="0.25">
      <c r="B357" s="24" t="s">
        <v>426</v>
      </c>
      <c r="C357" s="27" t="s">
        <v>75</v>
      </c>
      <c r="D357" s="26" t="s">
        <v>26</v>
      </c>
      <c r="E357" s="26" t="s">
        <v>26</v>
      </c>
      <c r="F357" s="26" t="s">
        <v>26</v>
      </c>
      <c r="G357" s="26" t="s">
        <v>26</v>
      </c>
      <c r="H357" s="26" t="s">
        <v>26</v>
      </c>
      <c r="I357" s="26" t="s">
        <v>26</v>
      </c>
      <c r="J357" s="26" t="s">
        <v>26</v>
      </c>
      <c r="K357" s="26" t="s">
        <v>26</v>
      </c>
      <c r="L357" s="26" t="s">
        <v>26</v>
      </c>
      <c r="M357" s="26" t="s">
        <v>26</v>
      </c>
      <c r="N357" s="26" t="s">
        <v>26</v>
      </c>
      <c r="O357" s="26" t="s">
        <v>26</v>
      </c>
      <c r="P357" s="26" t="s">
        <v>26</v>
      </c>
      <c r="Q357" s="26" t="s">
        <v>26</v>
      </c>
      <c r="R357" s="26" t="s">
        <v>26</v>
      </c>
      <c r="S357" s="26" t="s">
        <v>26</v>
      </c>
      <c r="T357" s="26" t="s">
        <v>26</v>
      </c>
      <c r="U357" s="11"/>
      <c r="V357" s="13"/>
      <c r="W357" s="12"/>
    </row>
    <row r="358" spans="2:23" customFormat="1" ht="19.5" x14ac:dyDescent="0.25">
      <c r="B358" s="24" t="s">
        <v>427</v>
      </c>
      <c r="C358" s="27" t="s">
        <v>77</v>
      </c>
      <c r="D358" s="26" t="s">
        <v>26</v>
      </c>
      <c r="E358" s="26" t="s">
        <v>26</v>
      </c>
      <c r="F358" s="26" t="s">
        <v>26</v>
      </c>
      <c r="G358" s="26" t="s">
        <v>26</v>
      </c>
      <c r="H358" s="26" t="s">
        <v>26</v>
      </c>
      <c r="I358" s="26" t="s">
        <v>26</v>
      </c>
      <c r="J358" s="26" t="s">
        <v>26</v>
      </c>
      <c r="K358" s="26" t="s">
        <v>26</v>
      </c>
      <c r="L358" s="26" t="s">
        <v>26</v>
      </c>
      <c r="M358" s="26" t="s">
        <v>26</v>
      </c>
      <c r="N358" s="26" t="s">
        <v>26</v>
      </c>
      <c r="O358" s="26" t="s">
        <v>26</v>
      </c>
      <c r="P358" s="26" t="s">
        <v>26</v>
      </c>
      <c r="Q358" s="26" t="s">
        <v>26</v>
      </c>
      <c r="R358" s="26" t="s">
        <v>26</v>
      </c>
      <c r="S358" s="26" t="s">
        <v>26</v>
      </c>
      <c r="T358" s="26" t="s">
        <v>26</v>
      </c>
      <c r="U358" s="11"/>
      <c r="V358" s="13"/>
      <c r="W358" s="12"/>
    </row>
    <row r="359" spans="2:23" customFormat="1" ht="19.5" x14ac:dyDescent="0.25">
      <c r="B359" s="24" t="s">
        <v>428</v>
      </c>
      <c r="C359" s="25" t="s">
        <v>463</v>
      </c>
      <c r="D359" s="26">
        <f t="shared" ref="D359:H359" si="97">+D360+D361</f>
        <v>729.8</v>
      </c>
      <c r="E359" s="26">
        <f t="shared" si="97"/>
        <v>601</v>
      </c>
      <c r="F359" s="26">
        <f t="shared" si="97"/>
        <v>700.2</v>
      </c>
      <c r="G359" s="26">
        <f t="shared" si="97"/>
        <v>841.69999999999993</v>
      </c>
      <c r="H359" s="26">
        <f t="shared" si="97"/>
        <v>1001.3000000000001</v>
      </c>
      <c r="I359" s="26">
        <v>1075.6999999999998</v>
      </c>
      <c r="J359" s="26">
        <v>1102.8</v>
      </c>
      <c r="K359" s="26">
        <v>793.1</v>
      </c>
      <c r="L359" s="26">
        <v>830.5</v>
      </c>
      <c r="M359" s="26">
        <v>1063</v>
      </c>
      <c r="N359" s="26">
        <v>985.3</v>
      </c>
      <c r="O359" s="26">
        <v>720</v>
      </c>
      <c r="P359" s="26">
        <v>547.18014000000005</v>
      </c>
      <c r="Q359" s="26">
        <v>688.85169000000008</v>
      </c>
      <c r="R359" s="26">
        <v>237.22833</v>
      </c>
      <c r="S359" s="26">
        <v>129.49782999999999</v>
      </c>
      <c r="T359" s="26">
        <v>145.11829</v>
      </c>
      <c r="U359" s="11"/>
      <c r="V359" s="13"/>
      <c r="W359" s="12"/>
    </row>
    <row r="360" spans="2:23" customFormat="1" ht="19.5" x14ac:dyDescent="0.25">
      <c r="B360" s="24" t="s">
        <v>429</v>
      </c>
      <c r="C360" s="27" t="s">
        <v>75</v>
      </c>
      <c r="D360" s="26">
        <f t="shared" ref="D360:H361" si="98">+D363+D366</f>
        <v>729.8</v>
      </c>
      <c r="E360" s="26">
        <f t="shared" si="98"/>
        <v>600.9</v>
      </c>
      <c r="F360" s="26">
        <f t="shared" si="98"/>
        <v>699.7</v>
      </c>
      <c r="G360" s="26">
        <f t="shared" si="98"/>
        <v>840.69999999999993</v>
      </c>
      <c r="H360" s="26">
        <f t="shared" si="98"/>
        <v>999.6</v>
      </c>
      <c r="I360" s="26">
        <v>1069.6999999999998</v>
      </c>
      <c r="J360" s="26">
        <v>1101.5999999999999</v>
      </c>
      <c r="K360" s="26">
        <v>791.9</v>
      </c>
      <c r="L360" s="26">
        <v>829.4</v>
      </c>
      <c r="M360" s="26">
        <v>1061.9000000000001</v>
      </c>
      <c r="N360" s="26">
        <v>984.3</v>
      </c>
      <c r="O360" s="26">
        <v>719</v>
      </c>
      <c r="P360" s="26">
        <v>546.66079999999999</v>
      </c>
      <c r="Q360" s="26">
        <v>688.33235000000002</v>
      </c>
      <c r="R360" s="26">
        <v>236.73331999999999</v>
      </c>
      <c r="S360" s="26">
        <v>128.98846</v>
      </c>
      <c r="T360" s="26">
        <v>144.60892000000001</v>
      </c>
      <c r="U360" s="11"/>
      <c r="V360" s="13"/>
      <c r="W360" s="12"/>
    </row>
    <row r="361" spans="2:23" customFormat="1" ht="19.5" x14ac:dyDescent="0.25">
      <c r="B361" s="24" t="s">
        <v>430</v>
      </c>
      <c r="C361" s="27" t="s">
        <v>77</v>
      </c>
      <c r="D361" s="26">
        <f t="shared" si="98"/>
        <v>0</v>
      </c>
      <c r="E361" s="26">
        <f t="shared" si="98"/>
        <v>0.1</v>
      </c>
      <c r="F361" s="26">
        <f t="shared" si="98"/>
        <v>0.5</v>
      </c>
      <c r="G361" s="26">
        <f t="shared" si="98"/>
        <v>1</v>
      </c>
      <c r="H361" s="26">
        <f t="shared" si="98"/>
        <v>1.7</v>
      </c>
      <c r="I361" s="26">
        <v>6</v>
      </c>
      <c r="J361" s="26">
        <v>1.2000000000000002</v>
      </c>
      <c r="K361" s="26">
        <v>1.2000000000000002</v>
      </c>
      <c r="L361" s="26">
        <v>1.1000000000000001</v>
      </c>
      <c r="M361" s="26">
        <v>1.1000000000000001</v>
      </c>
      <c r="N361" s="26">
        <v>1</v>
      </c>
      <c r="O361" s="26">
        <v>1</v>
      </c>
      <c r="P361" s="26">
        <v>0.51934000000000002</v>
      </c>
      <c r="Q361" s="26">
        <v>0.51934000000000002</v>
      </c>
      <c r="R361" s="26">
        <v>0.49501000000000001</v>
      </c>
      <c r="S361" s="26">
        <v>0.50936999999999999</v>
      </c>
      <c r="T361" s="26">
        <v>0.50936999999999999</v>
      </c>
      <c r="U361" s="11"/>
      <c r="V361" s="13"/>
      <c r="W361" s="12"/>
    </row>
    <row r="362" spans="2:23" customFormat="1" ht="19.5" x14ac:dyDescent="0.25">
      <c r="B362" s="24" t="s">
        <v>431</v>
      </c>
      <c r="C362" s="33" t="s">
        <v>58</v>
      </c>
      <c r="D362" s="26">
        <f t="shared" ref="D362:H362" si="99">+D363+D364</f>
        <v>0</v>
      </c>
      <c r="E362" s="26">
        <f t="shared" si="99"/>
        <v>0.1</v>
      </c>
      <c r="F362" s="26">
        <f t="shared" si="99"/>
        <v>0.3</v>
      </c>
      <c r="G362" s="26">
        <f t="shared" si="99"/>
        <v>0.7</v>
      </c>
      <c r="H362" s="26">
        <f t="shared" si="99"/>
        <v>1.2</v>
      </c>
      <c r="I362" s="26">
        <v>0.4</v>
      </c>
      <c r="J362" s="26">
        <v>0.4</v>
      </c>
      <c r="K362" s="26">
        <v>0.4</v>
      </c>
      <c r="L362" s="26">
        <v>0.4</v>
      </c>
      <c r="M362" s="26">
        <v>0.4</v>
      </c>
      <c r="N362" s="26">
        <v>0.4</v>
      </c>
      <c r="O362" s="26">
        <v>0.4</v>
      </c>
      <c r="P362" s="26">
        <v>0.44690000000000002</v>
      </c>
      <c r="Q362" s="26">
        <v>0.44690000000000002</v>
      </c>
      <c r="R362" s="26">
        <v>0.44690000000000002</v>
      </c>
      <c r="S362" s="26">
        <v>0.44690000000000002</v>
      </c>
      <c r="T362" s="26">
        <v>0.44690000000000002</v>
      </c>
      <c r="U362" s="11"/>
      <c r="V362" s="13"/>
      <c r="W362" s="12"/>
    </row>
    <row r="363" spans="2:23" customFormat="1" ht="19.5" x14ac:dyDescent="0.25">
      <c r="B363" s="24" t="s">
        <v>432</v>
      </c>
      <c r="C363" s="34" t="s">
        <v>75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>
        <v>0</v>
      </c>
      <c r="T363" s="26">
        <v>0</v>
      </c>
      <c r="U363" s="11"/>
      <c r="V363" s="13"/>
      <c r="W363" s="12"/>
    </row>
    <row r="364" spans="2:23" customFormat="1" ht="19.5" x14ac:dyDescent="0.25">
      <c r="B364" s="24" t="s">
        <v>433</v>
      </c>
      <c r="C364" s="34" t="s">
        <v>77</v>
      </c>
      <c r="D364" s="26">
        <v>0</v>
      </c>
      <c r="E364" s="26">
        <v>0.1</v>
      </c>
      <c r="F364" s="26">
        <v>0.3</v>
      </c>
      <c r="G364" s="26">
        <v>0.7</v>
      </c>
      <c r="H364" s="26">
        <v>1.2</v>
      </c>
      <c r="I364" s="26">
        <v>0.4</v>
      </c>
      <c r="J364" s="26">
        <v>0.4</v>
      </c>
      <c r="K364" s="26">
        <v>0.4</v>
      </c>
      <c r="L364" s="26">
        <v>0.4</v>
      </c>
      <c r="M364" s="26">
        <v>0.4</v>
      </c>
      <c r="N364" s="26">
        <v>0.4</v>
      </c>
      <c r="O364" s="26">
        <v>0.4</v>
      </c>
      <c r="P364" s="26">
        <v>0.44690000000000002</v>
      </c>
      <c r="Q364" s="26">
        <v>0.44690000000000002</v>
      </c>
      <c r="R364" s="26">
        <v>0.44690000000000002</v>
      </c>
      <c r="S364" s="26">
        <v>0.44690000000000002</v>
      </c>
      <c r="T364" s="26">
        <v>0.44690000000000002</v>
      </c>
      <c r="U364" s="11"/>
      <c r="V364" s="13"/>
      <c r="W364" s="12"/>
    </row>
    <row r="365" spans="2:23" customFormat="1" ht="19.5" x14ac:dyDescent="0.25">
      <c r="B365" s="24" t="s">
        <v>434</v>
      </c>
      <c r="C365" s="33" t="s">
        <v>60</v>
      </c>
      <c r="D365" s="26">
        <f t="shared" ref="D365:H365" si="100">+D366+D367</f>
        <v>729.8</v>
      </c>
      <c r="E365" s="26">
        <f t="shared" si="100"/>
        <v>600.9</v>
      </c>
      <c r="F365" s="26">
        <f t="shared" si="100"/>
        <v>699.90000000000009</v>
      </c>
      <c r="G365" s="26">
        <f t="shared" si="100"/>
        <v>840.99999999999989</v>
      </c>
      <c r="H365" s="26">
        <f t="shared" si="100"/>
        <v>1000.1</v>
      </c>
      <c r="I365" s="26">
        <v>1075.2999999999997</v>
      </c>
      <c r="J365" s="26">
        <v>1102.3999999999999</v>
      </c>
      <c r="K365" s="26">
        <v>792.69999999999993</v>
      </c>
      <c r="L365" s="26">
        <v>830.1</v>
      </c>
      <c r="M365" s="26">
        <v>1062.6000000000001</v>
      </c>
      <c r="N365" s="26">
        <v>984.9</v>
      </c>
      <c r="O365" s="26">
        <v>719.6</v>
      </c>
      <c r="P365" s="26">
        <v>546.73324000000002</v>
      </c>
      <c r="Q365" s="26">
        <v>688.40479000000005</v>
      </c>
      <c r="R365" s="26">
        <v>236.78143</v>
      </c>
      <c r="S365" s="26">
        <v>129.05092999999999</v>
      </c>
      <c r="T365" s="26">
        <v>144.67139</v>
      </c>
      <c r="U365" s="11"/>
      <c r="V365" s="13"/>
      <c r="W365" s="12"/>
    </row>
    <row r="366" spans="2:23" customFormat="1" ht="19.5" x14ac:dyDescent="0.25">
      <c r="B366" s="24" t="s">
        <v>435</v>
      </c>
      <c r="C366" s="34" t="s">
        <v>75</v>
      </c>
      <c r="D366" s="26">
        <v>729.8</v>
      </c>
      <c r="E366" s="26">
        <v>600.9</v>
      </c>
      <c r="F366" s="26">
        <v>699.7</v>
      </c>
      <c r="G366" s="26">
        <v>840.69999999999993</v>
      </c>
      <c r="H366" s="26">
        <v>999.6</v>
      </c>
      <c r="I366" s="26">
        <v>1069.6999999999998</v>
      </c>
      <c r="J366" s="26">
        <v>1101.5999999999999</v>
      </c>
      <c r="K366" s="26">
        <v>791.9</v>
      </c>
      <c r="L366" s="26">
        <v>829.4</v>
      </c>
      <c r="M366" s="26">
        <v>1061.9000000000001</v>
      </c>
      <c r="N366" s="26">
        <v>984.3</v>
      </c>
      <c r="O366" s="26">
        <v>719</v>
      </c>
      <c r="P366" s="26">
        <v>546.66079999999999</v>
      </c>
      <c r="Q366" s="26">
        <v>688.33235000000002</v>
      </c>
      <c r="R366" s="26">
        <v>236.73331999999999</v>
      </c>
      <c r="S366" s="26">
        <v>128.98846</v>
      </c>
      <c r="T366" s="26">
        <v>144.60892000000001</v>
      </c>
      <c r="U366" s="11"/>
      <c r="V366" s="13"/>
      <c r="W366" s="12"/>
    </row>
    <row r="367" spans="2:23" customFormat="1" ht="19.5" x14ac:dyDescent="0.25">
      <c r="B367" s="24" t="s">
        <v>436</v>
      </c>
      <c r="C367" s="34" t="s">
        <v>77</v>
      </c>
      <c r="D367" s="26">
        <v>0</v>
      </c>
      <c r="E367" s="26">
        <v>0</v>
      </c>
      <c r="F367" s="26">
        <v>0.2</v>
      </c>
      <c r="G367" s="26">
        <v>0.3</v>
      </c>
      <c r="H367" s="26">
        <v>0.5</v>
      </c>
      <c r="I367" s="26">
        <v>5.6</v>
      </c>
      <c r="J367" s="26">
        <v>0.8</v>
      </c>
      <c r="K367" s="26">
        <v>0.8</v>
      </c>
      <c r="L367" s="26">
        <v>0.7</v>
      </c>
      <c r="M367" s="26">
        <v>0.7</v>
      </c>
      <c r="N367" s="26">
        <v>0.6</v>
      </c>
      <c r="O367" s="26">
        <v>0.6</v>
      </c>
      <c r="P367" s="26">
        <v>7.2440000000000004E-2</v>
      </c>
      <c r="Q367" s="26">
        <v>7.2440000000000004E-2</v>
      </c>
      <c r="R367" s="26">
        <v>4.811E-2</v>
      </c>
      <c r="S367" s="26">
        <v>6.2469999999999998E-2</v>
      </c>
      <c r="T367" s="26">
        <v>6.2469999999999998E-2</v>
      </c>
      <c r="U367" s="11"/>
      <c r="V367" s="13"/>
      <c r="W367" s="12"/>
    </row>
    <row r="368" spans="2:23" customFormat="1" ht="19.5" x14ac:dyDescent="0.25">
      <c r="B368" s="21" t="s">
        <v>437</v>
      </c>
      <c r="C368" s="22" t="s">
        <v>438</v>
      </c>
      <c r="D368" s="23">
        <f t="shared" ref="D368:H368" si="101">+D369+D375+D378+D381</f>
        <v>223.20000000000002</v>
      </c>
      <c r="E368" s="23">
        <f t="shared" si="101"/>
        <v>175.9</v>
      </c>
      <c r="F368" s="23">
        <f t="shared" si="101"/>
        <v>199.7</v>
      </c>
      <c r="G368" s="23">
        <f t="shared" si="101"/>
        <v>243.9</v>
      </c>
      <c r="H368" s="23">
        <f t="shared" si="101"/>
        <v>225.90000000000003</v>
      </c>
      <c r="I368" s="23">
        <v>282.2</v>
      </c>
      <c r="J368" s="23">
        <v>279.2</v>
      </c>
      <c r="K368" s="23">
        <v>273.5</v>
      </c>
      <c r="L368" s="23">
        <v>316.2</v>
      </c>
      <c r="M368" s="23">
        <v>407.8</v>
      </c>
      <c r="N368" s="23">
        <v>421.6</v>
      </c>
      <c r="O368" s="23">
        <v>186.3</v>
      </c>
      <c r="P368" s="23">
        <v>278.58969999999999</v>
      </c>
      <c r="Q368" s="23">
        <v>247.72251</v>
      </c>
      <c r="R368" s="23">
        <v>339.11061000000001</v>
      </c>
      <c r="S368" s="23">
        <v>419.86802</v>
      </c>
      <c r="T368" s="23">
        <v>461.44057000000004</v>
      </c>
      <c r="U368" s="11"/>
      <c r="V368" s="13"/>
      <c r="W368" s="12"/>
    </row>
    <row r="369" spans="2:23" customFormat="1" ht="19.5" x14ac:dyDescent="0.25">
      <c r="B369" s="24" t="s">
        <v>439</v>
      </c>
      <c r="C369" s="25" t="s">
        <v>48</v>
      </c>
      <c r="D369" s="26">
        <f t="shared" ref="D369:H369" si="102">+D370+D371</f>
        <v>0.2</v>
      </c>
      <c r="E369" s="26">
        <f t="shared" si="102"/>
        <v>0.30000000000000004</v>
      </c>
      <c r="F369" s="26">
        <f t="shared" si="102"/>
        <v>24.299999999999997</v>
      </c>
      <c r="G369" s="26">
        <f t="shared" si="102"/>
        <v>29.2</v>
      </c>
      <c r="H369" s="26">
        <f t="shared" si="102"/>
        <v>20.6</v>
      </c>
      <c r="I369" s="26">
        <v>25.3</v>
      </c>
      <c r="J369" s="26">
        <v>13.4</v>
      </c>
      <c r="K369" s="26">
        <v>30.5</v>
      </c>
      <c r="L369" s="26">
        <v>18.3</v>
      </c>
      <c r="M369" s="26">
        <v>2.4000000000000004</v>
      </c>
      <c r="N369" s="26">
        <v>10.1</v>
      </c>
      <c r="O369" s="26">
        <v>9.3000000000000007</v>
      </c>
      <c r="P369" s="26">
        <v>17.88965</v>
      </c>
      <c r="Q369" s="26">
        <v>10.89167</v>
      </c>
      <c r="R369" s="26">
        <v>35.206110000000002</v>
      </c>
      <c r="S369" s="26">
        <v>32.358489999999996</v>
      </c>
      <c r="T369" s="26">
        <v>30.365259999999999</v>
      </c>
      <c r="U369" s="11"/>
      <c r="V369" s="13"/>
      <c r="W369" s="12"/>
    </row>
    <row r="370" spans="2:23" customFormat="1" ht="19.5" x14ac:dyDescent="0.25">
      <c r="B370" s="24" t="s">
        <v>440</v>
      </c>
      <c r="C370" s="27" t="s">
        <v>75</v>
      </c>
      <c r="D370" s="26">
        <v>0</v>
      </c>
      <c r="E370" s="26">
        <v>0.1</v>
      </c>
      <c r="F370" s="26">
        <v>23.9</v>
      </c>
      <c r="G370" s="26">
        <v>28.9</v>
      </c>
      <c r="H370" s="26">
        <v>20.6</v>
      </c>
      <c r="I370" s="26">
        <v>25.2</v>
      </c>
      <c r="J370" s="26">
        <v>13.4</v>
      </c>
      <c r="K370" s="26">
        <v>30.5</v>
      </c>
      <c r="L370" s="26">
        <v>18.2</v>
      </c>
      <c r="M370" s="26">
        <v>2.1</v>
      </c>
      <c r="N370" s="26">
        <v>9.6</v>
      </c>
      <c r="O370" s="26">
        <v>8.9</v>
      </c>
      <c r="P370" s="26">
        <v>17.839690000000001</v>
      </c>
      <c r="Q370" s="26">
        <v>10.813319999999999</v>
      </c>
      <c r="R370" s="26">
        <v>31.4894</v>
      </c>
      <c r="S370" s="26">
        <v>26.679919999999999</v>
      </c>
      <c r="T370" s="26">
        <v>25.913630000000001</v>
      </c>
      <c r="U370" s="11"/>
      <c r="V370" s="13"/>
      <c r="W370" s="12"/>
    </row>
    <row r="371" spans="2:23" customFormat="1" ht="19.5" x14ac:dyDescent="0.25">
      <c r="B371" s="24" t="s">
        <v>441</v>
      </c>
      <c r="C371" s="27" t="s">
        <v>77</v>
      </c>
      <c r="D371" s="26">
        <v>0.2</v>
      </c>
      <c r="E371" s="26">
        <v>0.2</v>
      </c>
      <c r="F371" s="26">
        <v>0.4</v>
      </c>
      <c r="G371" s="26">
        <v>0.3</v>
      </c>
      <c r="H371" s="26">
        <v>0</v>
      </c>
      <c r="I371" s="26">
        <v>0.1</v>
      </c>
      <c r="J371" s="26">
        <v>0</v>
      </c>
      <c r="K371" s="26">
        <v>0</v>
      </c>
      <c r="L371" s="26">
        <v>0.1</v>
      </c>
      <c r="M371" s="26">
        <v>0.30000000000000004</v>
      </c>
      <c r="N371" s="26">
        <v>0.5</v>
      </c>
      <c r="O371" s="26">
        <v>0.4</v>
      </c>
      <c r="P371" s="26">
        <v>4.9959999999999997E-2</v>
      </c>
      <c r="Q371" s="26">
        <v>7.8350000000000003E-2</v>
      </c>
      <c r="R371" s="26">
        <v>3.71671</v>
      </c>
      <c r="S371" s="26">
        <v>5.6785699999999997</v>
      </c>
      <c r="T371" s="26">
        <v>4.4516299999999998</v>
      </c>
      <c r="U371" s="11"/>
      <c r="V371" s="13"/>
      <c r="W371" s="12"/>
    </row>
    <row r="372" spans="2:23" customFormat="1" ht="19.5" x14ac:dyDescent="0.25">
      <c r="B372" s="24" t="s">
        <v>442</v>
      </c>
      <c r="C372" s="25" t="s">
        <v>50</v>
      </c>
      <c r="D372" s="26" t="s">
        <v>26</v>
      </c>
      <c r="E372" s="26" t="s">
        <v>26</v>
      </c>
      <c r="F372" s="26" t="s">
        <v>26</v>
      </c>
      <c r="G372" s="26" t="s">
        <v>26</v>
      </c>
      <c r="H372" s="26" t="s">
        <v>26</v>
      </c>
      <c r="I372" s="26" t="s">
        <v>26</v>
      </c>
      <c r="J372" s="26" t="s">
        <v>26</v>
      </c>
      <c r="K372" s="26" t="s">
        <v>26</v>
      </c>
      <c r="L372" s="26" t="s">
        <v>26</v>
      </c>
      <c r="M372" s="26" t="s">
        <v>26</v>
      </c>
      <c r="N372" s="26" t="s">
        <v>26</v>
      </c>
      <c r="O372" s="26" t="s">
        <v>26</v>
      </c>
      <c r="P372" s="26" t="s">
        <v>26</v>
      </c>
      <c r="Q372" s="26" t="s">
        <v>26</v>
      </c>
      <c r="R372" s="26" t="s">
        <v>26</v>
      </c>
      <c r="S372" s="26" t="s">
        <v>26</v>
      </c>
      <c r="T372" s="26" t="s">
        <v>26</v>
      </c>
      <c r="U372" s="11"/>
      <c r="V372" s="13"/>
      <c r="W372" s="12"/>
    </row>
    <row r="373" spans="2:23" customFormat="1" ht="19.5" x14ac:dyDescent="0.25">
      <c r="B373" s="24" t="s">
        <v>443</v>
      </c>
      <c r="C373" s="27" t="s">
        <v>75</v>
      </c>
      <c r="D373" s="26" t="s">
        <v>26</v>
      </c>
      <c r="E373" s="26" t="s">
        <v>26</v>
      </c>
      <c r="F373" s="26" t="s">
        <v>26</v>
      </c>
      <c r="G373" s="26" t="s">
        <v>26</v>
      </c>
      <c r="H373" s="26" t="s">
        <v>26</v>
      </c>
      <c r="I373" s="26" t="s">
        <v>26</v>
      </c>
      <c r="J373" s="26" t="s">
        <v>26</v>
      </c>
      <c r="K373" s="26" t="s">
        <v>26</v>
      </c>
      <c r="L373" s="26" t="s">
        <v>26</v>
      </c>
      <c r="M373" s="26" t="s">
        <v>26</v>
      </c>
      <c r="N373" s="26" t="s">
        <v>26</v>
      </c>
      <c r="O373" s="26" t="s">
        <v>26</v>
      </c>
      <c r="P373" s="26" t="s">
        <v>26</v>
      </c>
      <c r="Q373" s="26" t="s">
        <v>26</v>
      </c>
      <c r="R373" s="26" t="s">
        <v>26</v>
      </c>
      <c r="S373" s="26" t="s">
        <v>26</v>
      </c>
      <c r="T373" s="26" t="s">
        <v>26</v>
      </c>
      <c r="U373" s="11"/>
      <c r="V373" s="13"/>
      <c r="W373" s="12"/>
    </row>
    <row r="374" spans="2:23" customFormat="1" ht="19.5" x14ac:dyDescent="0.25">
      <c r="B374" s="24" t="s">
        <v>444</v>
      </c>
      <c r="C374" s="27" t="s">
        <v>77</v>
      </c>
      <c r="D374" s="26" t="s">
        <v>26</v>
      </c>
      <c r="E374" s="26" t="s">
        <v>26</v>
      </c>
      <c r="F374" s="26" t="s">
        <v>26</v>
      </c>
      <c r="G374" s="26" t="s">
        <v>26</v>
      </c>
      <c r="H374" s="26" t="s">
        <v>26</v>
      </c>
      <c r="I374" s="26" t="s">
        <v>26</v>
      </c>
      <c r="J374" s="26" t="s">
        <v>26</v>
      </c>
      <c r="K374" s="26" t="s">
        <v>26</v>
      </c>
      <c r="L374" s="26" t="s">
        <v>26</v>
      </c>
      <c r="M374" s="26" t="s">
        <v>26</v>
      </c>
      <c r="N374" s="26" t="s">
        <v>26</v>
      </c>
      <c r="O374" s="26" t="s">
        <v>26</v>
      </c>
      <c r="P374" s="26" t="s">
        <v>26</v>
      </c>
      <c r="Q374" s="26" t="s">
        <v>26</v>
      </c>
      <c r="R374" s="26" t="s">
        <v>26</v>
      </c>
      <c r="S374" s="26" t="s">
        <v>26</v>
      </c>
      <c r="T374" s="26" t="s">
        <v>26</v>
      </c>
      <c r="U374" s="11"/>
      <c r="V374" s="13"/>
      <c r="W374" s="12"/>
    </row>
    <row r="375" spans="2:23" customFormat="1" ht="19.5" x14ac:dyDescent="0.25">
      <c r="B375" s="24" t="s">
        <v>445</v>
      </c>
      <c r="C375" s="25" t="s">
        <v>52</v>
      </c>
      <c r="D375" s="26">
        <f t="shared" ref="D375:H375" si="103">+D376+D377</f>
        <v>11.5</v>
      </c>
      <c r="E375" s="26">
        <f t="shared" si="103"/>
        <v>8.5</v>
      </c>
      <c r="F375" s="26">
        <f t="shared" si="103"/>
        <v>8.6</v>
      </c>
      <c r="G375" s="26">
        <f t="shared" si="103"/>
        <v>15.1</v>
      </c>
      <c r="H375" s="26">
        <f t="shared" si="103"/>
        <v>23.5</v>
      </c>
      <c r="I375" s="26">
        <v>24.3</v>
      </c>
      <c r="J375" s="26">
        <v>29.2</v>
      </c>
      <c r="K375" s="26">
        <v>36.4</v>
      </c>
      <c r="L375" s="26">
        <v>39</v>
      </c>
      <c r="M375" s="26">
        <v>41.7</v>
      </c>
      <c r="N375" s="26">
        <v>54.9</v>
      </c>
      <c r="O375" s="26">
        <v>50.5</v>
      </c>
      <c r="P375" s="26">
        <v>32.049239999999998</v>
      </c>
      <c r="Q375" s="26">
        <v>27.880839999999999</v>
      </c>
      <c r="R375" s="26">
        <v>61.746589999999998</v>
      </c>
      <c r="S375" s="26">
        <v>102.00212000000001</v>
      </c>
      <c r="T375" s="26">
        <v>122.75241</v>
      </c>
      <c r="U375" s="11"/>
      <c r="V375" s="13"/>
      <c r="W375" s="12"/>
    </row>
    <row r="376" spans="2:23" customFormat="1" ht="19.5" x14ac:dyDescent="0.25">
      <c r="B376" s="24" t="s">
        <v>446</v>
      </c>
      <c r="C376" s="27" t="s">
        <v>75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11"/>
      <c r="V376" s="13"/>
      <c r="W376" s="12"/>
    </row>
    <row r="377" spans="2:23" customFormat="1" ht="19.5" x14ac:dyDescent="0.25">
      <c r="B377" s="24" t="s">
        <v>447</v>
      </c>
      <c r="C377" s="27" t="s">
        <v>77</v>
      </c>
      <c r="D377" s="26">
        <v>11.5</v>
      </c>
      <c r="E377" s="26">
        <v>8.5</v>
      </c>
      <c r="F377" s="26">
        <v>8.6</v>
      </c>
      <c r="G377" s="26">
        <v>15.1</v>
      </c>
      <c r="H377" s="26">
        <v>23.5</v>
      </c>
      <c r="I377" s="26">
        <v>24.3</v>
      </c>
      <c r="J377" s="26">
        <v>29.2</v>
      </c>
      <c r="K377" s="26">
        <v>36.4</v>
      </c>
      <c r="L377" s="26">
        <v>39</v>
      </c>
      <c r="M377" s="26">
        <v>41.7</v>
      </c>
      <c r="N377" s="26">
        <v>54.9</v>
      </c>
      <c r="O377" s="26">
        <v>50.5</v>
      </c>
      <c r="P377" s="26">
        <v>32.049239999999998</v>
      </c>
      <c r="Q377" s="26">
        <v>27.880839999999999</v>
      </c>
      <c r="R377" s="26">
        <v>61.746589999999998</v>
      </c>
      <c r="S377" s="26">
        <v>102.00212000000001</v>
      </c>
      <c r="T377" s="26">
        <v>122.75241</v>
      </c>
      <c r="U377" s="11"/>
      <c r="V377" s="13"/>
      <c r="W377" s="12"/>
    </row>
    <row r="378" spans="2:23" customFormat="1" ht="19.5" x14ac:dyDescent="0.25">
      <c r="B378" s="24" t="s">
        <v>448</v>
      </c>
      <c r="C378" s="25" t="s">
        <v>54</v>
      </c>
      <c r="D378" s="26">
        <f t="shared" ref="D378:H378" si="104">+D379+D380</f>
        <v>2.6</v>
      </c>
      <c r="E378" s="26">
        <f t="shared" si="104"/>
        <v>3</v>
      </c>
      <c r="F378" s="26">
        <f t="shared" si="104"/>
        <v>3</v>
      </c>
      <c r="G378" s="26">
        <f t="shared" si="104"/>
        <v>3.2</v>
      </c>
      <c r="H378" s="26">
        <f t="shared" si="104"/>
        <v>2.7</v>
      </c>
      <c r="I378" s="26">
        <v>2.6</v>
      </c>
      <c r="J378" s="26">
        <v>1</v>
      </c>
      <c r="K378" s="26">
        <v>1.3</v>
      </c>
      <c r="L378" s="26">
        <v>0.1</v>
      </c>
      <c r="M378" s="26">
        <v>0.4</v>
      </c>
      <c r="N378" s="26">
        <v>1.8</v>
      </c>
      <c r="O378" s="26">
        <v>2</v>
      </c>
      <c r="P378" s="26">
        <v>2.2180300000000002</v>
      </c>
      <c r="Q378" s="26">
        <v>0.27378000000000002</v>
      </c>
      <c r="R378" s="26">
        <v>0.13985</v>
      </c>
      <c r="S378" s="26">
        <v>1.3544099999999999</v>
      </c>
      <c r="T378" s="26">
        <v>1.3544099999999999</v>
      </c>
      <c r="U378" s="11"/>
      <c r="V378" s="13"/>
      <c r="W378" s="12"/>
    </row>
    <row r="379" spans="2:23" customFormat="1" ht="19.5" x14ac:dyDescent="0.25">
      <c r="B379" s="24" t="s">
        <v>449</v>
      </c>
      <c r="C379" s="27" t="s">
        <v>75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26">
        <v>0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>
        <v>0</v>
      </c>
      <c r="T379" s="26">
        <v>0</v>
      </c>
      <c r="U379" s="11"/>
      <c r="V379" s="13"/>
      <c r="W379" s="12"/>
    </row>
    <row r="380" spans="2:23" customFormat="1" ht="19.5" x14ac:dyDescent="0.25">
      <c r="B380" s="24" t="s">
        <v>450</v>
      </c>
      <c r="C380" s="27" t="s">
        <v>77</v>
      </c>
      <c r="D380" s="26">
        <v>2.6</v>
      </c>
      <c r="E380" s="26">
        <v>3</v>
      </c>
      <c r="F380" s="26">
        <v>3</v>
      </c>
      <c r="G380" s="26">
        <v>3.2</v>
      </c>
      <c r="H380" s="26">
        <v>2.7</v>
      </c>
      <c r="I380" s="26">
        <v>2.6</v>
      </c>
      <c r="J380" s="26">
        <v>1</v>
      </c>
      <c r="K380" s="26">
        <v>1.3</v>
      </c>
      <c r="L380" s="26">
        <v>0.1</v>
      </c>
      <c r="M380" s="26">
        <v>0.4</v>
      </c>
      <c r="N380" s="26">
        <v>1.8</v>
      </c>
      <c r="O380" s="26">
        <v>2</v>
      </c>
      <c r="P380" s="26">
        <v>2.2180300000000002</v>
      </c>
      <c r="Q380" s="26">
        <v>0.27378000000000002</v>
      </c>
      <c r="R380" s="26">
        <v>0.13985</v>
      </c>
      <c r="S380" s="26">
        <v>1.3544099999999999</v>
      </c>
      <c r="T380" s="26">
        <v>1.3544099999999999</v>
      </c>
      <c r="U380" s="11"/>
      <c r="V380" s="13"/>
      <c r="W380" s="12"/>
    </row>
    <row r="381" spans="2:23" customFormat="1" ht="19.5" x14ac:dyDescent="0.25">
      <c r="B381" s="24" t="s">
        <v>451</v>
      </c>
      <c r="C381" s="25" t="s">
        <v>56</v>
      </c>
      <c r="D381" s="26">
        <f t="shared" ref="D381:H381" si="105">+D382+D383</f>
        <v>208.9</v>
      </c>
      <c r="E381" s="26">
        <f t="shared" si="105"/>
        <v>164.1</v>
      </c>
      <c r="F381" s="26">
        <f t="shared" si="105"/>
        <v>163.79999999999998</v>
      </c>
      <c r="G381" s="26">
        <f t="shared" si="105"/>
        <v>196.4</v>
      </c>
      <c r="H381" s="26">
        <f t="shared" si="105"/>
        <v>179.10000000000002</v>
      </c>
      <c r="I381" s="26">
        <v>230</v>
      </c>
      <c r="J381" s="26">
        <v>235.6</v>
      </c>
      <c r="K381" s="26">
        <v>205.3</v>
      </c>
      <c r="L381" s="26">
        <v>258.8</v>
      </c>
      <c r="M381" s="26">
        <v>363.3</v>
      </c>
      <c r="N381" s="26">
        <v>354.8</v>
      </c>
      <c r="O381" s="26">
        <v>124.5</v>
      </c>
      <c r="P381" s="26">
        <v>226.43278000000001</v>
      </c>
      <c r="Q381" s="26">
        <v>208.67622</v>
      </c>
      <c r="R381" s="26">
        <v>242.01806000000002</v>
      </c>
      <c r="S381" s="26">
        <v>284.15300000000002</v>
      </c>
      <c r="T381" s="26">
        <v>306.96849000000003</v>
      </c>
      <c r="U381" s="11"/>
      <c r="V381" s="13"/>
      <c r="W381" s="12"/>
    </row>
    <row r="382" spans="2:23" customFormat="1" ht="19.5" x14ac:dyDescent="0.25">
      <c r="B382" s="24" t="s">
        <v>452</v>
      </c>
      <c r="C382" s="27" t="s">
        <v>75</v>
      </c>
      <c r="D382" s="26">
        <f t="shared" ref="D382:H383" si="106">+D385+D388</f>
        <v>0</v>
      </c>
      <c r="E382" s="26">
        <f t="shared" si="106"/>
        <v>0</v>
      </c>
      <c r="F382" s="26">
        <f t="shared" si="106"/>
        <v>0</v>
      </c>
      <c r="G382" s="26">
        <f t="shared" si="106"/>
        <v>0</v>
      </c>
      <c r="H382" s="26">
        <f t="shared" si="106"/>
        <v>0.8</v>
      </c>
      <c r="I382" s="26">
        <v>0.5</v>
      </c>
      <c r="J382" s="26">
        <v>0.7</v>
      </c>
      <c r="K382" s="26">
        <v>1</v>
      </c>
      <c r="L382" s="26">
        <v>1</v>
      </c>
      <c r="M382" s="26">
        <v>0.2</v>
      </c>
      <c r="N382" s="26">
        <v>0.2</v>
      </c>
      <c r="O382" s="26">
        <v>0.1</v>
      </c>
      <c r="P382" s="26">
        <v>0.15873999999999999</v>
      </c>
      <c r="Q382" s="26">
        <v>0.15873999999999999</v>
      </c>
      <c r="R382" s="26">
        <v>0.15873999999999999</v>
      </c>
      <c r="S382" s="26">
        <v>0.15873999999999999</v>
      </c>
      <c r="T382" s="26">
        <v>0.15873999999999999</v>
      </c>
      <c r="U382" s="11"/>
      <c r="V382" s="13"/>
      <c r="W382" s="12"/>
    </row>
    <row r="383" spans="2:23" customFormat="1" ht="19.5" x14ac:dyDescent="0.25">
      <c r="B383" s="24" t="s">
        <v>453</v>
      </c>
      <c r="C383" s="27" t="s">
        <v>77</v>
      </c>
      <c r="D383" s="26">
        <f t="shared" si="106"/>
        <v>208.9</v>
      </c>
      <c r="E383" s="26">
        <f t="shared" si="106"/>
        <v>164.1</v>
      </c>
      <c r="F383" s="26">
        <f t="shared" si="106"/>
        <v>163.79999999999998</v>
      </c>
      <c r="G383" s="26">
        <f t="shared" si="106"/>
        <v>196.4</v>
      </c>
      <c r="H383" s="26">
        <f t="shared" si="106"/>
        <v>178.3</v>
      </c>
      <c r="I383" s="26">
        <v>229.5</v>
      </c>
      <c r="J383" s="26">
        <v>234.9</v>
      </c>
      <c r="K383" s="26">
        <v>204.3</v>
      </c>
      <c r="L383" s="26">
        <v>257.8</v>
      </c>
      <c r="M383" s="26">
        <v>363.1</v>
      </c>
      <c r="N383" s="26">
        <v>354.6</v>
      </c>
      <c r="O383" s="26">
        <v>124.4</v>
      </c>
      <c r="P383" s="26">
        <v>226.27404000000001</v>
      </c>
      <c r="Q383" s="26">
        <v>208.51748000000001</v>
      </c>
      <c r="R383" s="26">
        <v>241.85932000000003</v>
      </c>
      <c r="S383" s="26">
        <v>283.99426</v>
      </c>
      <c r="T383" s="26">
        <v>306.80975000000001</v>
      </c>
      <c r="U383" s="11"/>
      <c r="V383" s="13"/>
      <c r="W383" s="12"/>
    </row>
    <row r="384" spans="2:23" customFormat="1" ht="19.5" x14ac:dyDescent="0.25">
      <c r="B384" s="24" t="s">
        <v>454</v>
      </c>
      <c r="C384" s="33" t="s">
        <v>58</v>
      </c>
      <c r="D384" s="26">
        <f t="shared" ref="D384:H384" si="107">+D385+D386</f>
        <v>6.8</v>
      </c>
      <c r="E384" s="26">
        <f t="shared" si="107"/>
        <v>6.4</v>
      </c>
      <c r="F384" s="26">
        <f t="shared" si="107"/>
        <v>6.6</v>
      </c>
      <c r="G384" s="26">
        <f t="shared" si="107"/>
        <v>111.7</v>
      </c>
      <c r="H384" s="26">
        <f t="shared" si="107"/>
        <v>51.8</v>
      </c>
      <c r="I384" s="26">
        <v>68.7</v>
      </c>
      <c r="J384" s="26">
        <v>69.400000000000006</v>
      </c>
      <c r="K384" s="26">
        <v>84.5</v>
      </c>
      <c r="L384" s="26">
        <v>85.9</v>
      </c>
      <c r="M384" s="26">
        <v>103.6</v>
      </c>
      <c r="N384" s="26">
        <v>99.2</v>
      </c>
      <c r="O384" s="26">
        <v>108.3</v>
      </c>
      <c r="P384" s="26">
        <v>121.56704999999999</v>
      </c>
      <c r="Q384" s="26">
        <v>133.86838</v>
      </c>
      <c r="R384" s="26">
        <v>137.12557000000001</v>
      </c>
      <c r="S384" s="26">
        <v>151.14643000000001</v>
      </c>
      <c r="T384" s="26">
        <v>144.52689000000001</v>
      </c>
      <c r="U384" s="11"/>
      <c r="V384" s="13"/>
      <c r="W384" s="12"/>
    </row>
    <row r="385" spans="2:23" customFormat="1" ht="19.5" x14ac:dyDescent="0.25">
      <c r="B385" s="24" t="s">
        <v>455</v>
      </c>
      <c r="C385" s="34" t="s">
        <v>75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11"/>
      <c r="V385" s="13"/>
      <c r="W385" s="12"/>
    </row>
    <row r="386" spans="2:23" customFormat="1" ht="19.5" x14ac:dyDescent="0.25">
      <c r="B386" s="24" t="s">
        <v>456</v>
      </c>
      <c r="C386" s="34" t="s">
        <v>77</v>
      </c>
      <c r="D386" s="26">
        <v>6.8</v>
      </c>
      <c r="E386" s="26">
        <v>6.4</v>
      </c>
      <c r="F386" s="26">
        <v>6.6</v>
      </c>
      <c r="G386" s="26">
        <v>111.7</v>
      </c>
      <c r="H386" s="26">
        <v>51.8</v>
      </c>
      <c r="I386" s="26">
        <v>68.7</v>
      </c>
      <c r="J386" s="26">
        <v>69.400000000000006</v>
      </c>
      <c r="K386" s="26">
        <v>84.5</v>
      </c>
      <c r="L386" s="26">
        <v>85.9</v>
      </c>
      <c r="M386" s="26">
        <v>103.6</v>
      </c>
      <c r="N386" s="26">
        <v>99.2</v>
      </c>
      <c r="O386" s="26">
        <v>108.3</v>
      </c>
      <c r="P386" s="26">
        <v>121.56704999999999</v>
      </c>
      <c r="Q386" s="26">
        <v>133.86838</v>
      </c>
      <c r="R386" s="26">
        <v>137.12557000000001</v>
      </c>
      <c r="S386" s="26">
        <v>151.14643000000001</v>
      </c>
      <c r="T386" s="26">
        <v>144.52689000000001</v>
      </c>
      <c r="U386" s="11"/>
      <c r="V386" s="13"/>
      <c r="W386" s="12"/>
    </row>
    <row r="387" spans="2:23" customFormat="1" ht="19.5" x14ac:dyDescent="0.25">
      <c r="B387" s="24" t="s">
        <v>457</v>
      </c>
      <c r="C387" s="33" t="s">
        <v>60</v>
      </c>
      <c r="D387" s="26">
        <f t="shared" ref="D387:H387" si="108">+D388+D389</f>
        <v>202.1</v>
      </c>
      <c r="E387" s="26">
        <f t="shared" si="108"/>
        <v>157.69999999999999</v>
      </c>
      <c r="F387" s="26">
        <f t="shared" si="108"/>
        <v>157.19999999999999</v>
      </c>
      <c r="G387" s="26">
        <f t="shared" si="108"/>
        <v>84.7</v>
      </c>
      <c r="H387" s="26">
        <f t="shared" si="108"/>
        <v>127.3</v>
      </c>
      <c r="I387" s="26">
        <v>161.30000000000001</v>
      </c>
      <c r="J387" s="26">
        <v>166.2</v>
      </c>
      <c r="K387" s="26">
        <v>120.80000000000001</v>
      </c>
      <c r="L387" s="26">
        <v>172.9</v>
      </c>
      <c r="M387" s="26">
        <v>259.7</v>
      </c>
      <c r="N387" s="26">
        <v>255.6</v>
      </c>
      <c r="O387" s="26">
        <v>16.200000000000003</v>
      </c>
      <c r="P387" s="26">
        <v>104.86573</v>
      </c>
      <c r="Q387" s="26">
        <v>74.807839999999999</v>
      </c>
      <c r="R387" s="26">
        <v>104.89249</v>
      </c>
      <c r="S387" s="26">
        <v>133.00656999999998</v>
      </c>
      <c r="T387" s="26">
        <v>162.44159999999999</v>
      </c>
      <c r="U387" s="11"/>
      <c r="V387" s="13"/>
      <c r="W387" s="12"/>
    </row>
    <row r="388" spans="2:23" customFormat="1" ht="19.5" x14ac:dyDescent="0.25">
      <c r="B388" s="24" t="s">
        <v>458</v>
      </c>
      <c r="C388" s="34" t="s">
        <v>75</v>
      </c>
      <c r="D388" s="26">
        <v>0</v>
      </c>
      <c r="E388" s="26">
        <v>0</v>
      </c>
      <c r="F388" s="26">
        <v>0</v>
      </c>
      <c r="G388" s="26">
        <v>0</v>
      </c>
      <c r="H388" s="26">
        <v>0.8</v>
      </c>
      <c r="I388" s="26">
        <v>0.5</v>
      </c>
      <c r="J388" s="26">
        <v>0.7</v>
      </c>
      <c r="K388" s="26">
        <v>1</v>
      </c>
      <c r="L388" s="26">
        <v>1</v>
      </c>
      <c r="M388" s="26">
        <v>0.2</v>
      </c>
      <c r="N388" s="26">
        <v>0.2</v>
      </c>
      <c r="O388" s="26">
        <v>0.1</v>
      </c>
      <c r="P388" s="26">
        <v>0.15873999999999999</v>
      </c>
      <c r="Q388" s="26">
        <v>0.15873999999999999</v>
      </c>
      <c r="R388" s="26">
        <v>0.15873999999999999</v>
      </c>
      <c r="S388" s="26">
        <v>0.15873999999999999</v>
      </c>
      <c r="T388" s="26">
        <v>0.15873999999999999</v>
      </c>
      <c r="U388" s="11"/>
      <c r="V388" s="13"/>
      <c r="W388" s="12"/>
    </row>
    <row r="389" spans="2:23" customFormat="1" ht="19.5" x14ac:dyDescent="0.25">
      <c r="B389" s="24" t="s">
        <v>459</v>
      </c>
      <c r="C389" s="34" t="s">
        <v>77</v>
      </c>
      <c r="D389" s="26">
        <v>202.1</v>
      </c>
      <c r="E389" s="26">
        <v>157.69999999999999</v>
      </c>
      <c r="F389" s="26">
        <v>157.19999999999999</v>
      </c>
      <c r="G389" s="26">
        <v>84.7</v>
      </c>
      <c r="H389" s="26">
        <v>126.5</v>
      </c>
      <c r="I389" s="26">
        <v>160.80000000000001</v>
      </c>
      <c r="J389" s="26">
        <v>165.5</v>
      </c>
      <c r="K389" s="26">
        <v>119.80000000000001</v>
      </c>
      <c r="L389" s="26">
        <v>171.9</v>
      </c>
      <c r="M389" s="26">
        <v>259.5</v>
      </c>
      <c r="N389" s="26">
        <v>255.4</v>
      </c>
      <c r="O389" s="26">
        <v>16.100000000000001</v>
      </c>
      <c r="P389" s="26">
        <v>104.70699</v>
      </c>
      <c r="Q389" s="26">
        <v>74.649100000000004</v>
      </c>
      <c r="R389" s="26">
        <v>104.73375</v>
      </c>
      <c r="S389" s="26">
        <v>132.84782999999999</v>
      </c>
      <c r="T389" s="26">
        <v>162.28286</v>
      </c>
      <c r="U389" s="11"/>
      <c r="V389" s="13"/>
      <c r="W389" s="12"/>
    </row>
    <row r="390" spans="2:23" customFormat="1" ht="19.5" x14ac:dyDescent="0.25">
      <c r="B390" s="21" t="s">
        <v>460</v>
      </c>
      <c r="C390" s="22" t="s">
        <v>461</v>
      </c>
      <c r="D390" s="23">
        <v>42.6</v>
      </c>
      <c r="E390" s="23">
        <v>314.89999999999998</v>
      </c>
      <c r="F390" s="23">
        <v>309.39999999999998</v>
      </c>
      <c r="G390" s="23">
        <v>308.39999999999998</v>
      </c>
      <c r="H390" s="23">
        <v>308.8</v>
      </c>
      <c r="I390" s="23">
        <v>309.39999999999998</v>
      </c>
      <c r="J390" s="23">
        <v>291.10000000000002</v>
      </c>
      <c r="K390" s="23">
        <v>278.39999999999998</v>
      </c>
      <c r="L390" s="23">
        <v>270.10000000000002</v>
      </c>
      <c r="M390" s="23">
        <v>285.39999999999998</v>
      </c>
      <c r="N390" s="23">
        <v>279.3</v>
      </c>
      <c r="O390" s="23">
        <v>277.7</v>
      </c>
      <c r="P390" s="23">
        <v>289.36577999999997</v>
      </c>
      <c r="Q390" s="23">
        <v>867.81336999999996</v>
      </c>
      <c r="R390" s="23">
        <v>814.44232999999997</v>
      </c>
      <c r="S390" s="23">
        <v>818.98721999999998</v>
      </c>
      <c r="T390" s="23">
        <v>797.74545000000001</v>
      </c>
      <c r="U390" s="11"/>
      <c r="V390" s="13"/>
      <c r="W390" s="12"/>
    </row>
    <row r="391" spans="2:23" ht="15" x14ac:dyDescent="0.25"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</row>
    <row r="392" spans="2:23" s="1" customFormat="1" ht="16.5" x14ac:dyDescent="0.3">
      <c r="B392" s="47" t="s">
        <v>470</v>
      </c>
      <c r="C392" s="47"/>
      <c r="D392" s="44"/>
      <c r="E392" s="44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</row>
    <row r="393" spans="2:23" s="1" customFormat="1" ht="33.6" customHeight="1" x14ac:dyDescent="0.3">
      <c r="B393" s="48" t="s">
        <v>471</v>
      </c>
      <c r="C393" s="48"/>
      <c r="D393" s="10"/>
      <c r="E393" s="10"/>
    </row>
    <row r="394" spans="2:23" ht="15" x14ac:dyDescent="0.25">
      <c r="B394" s="49" t="s">
        <v>466</v>
      </c>
      <c r="C394" s="49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</row>
  </sheetData>
  <mergeCells count="3">
    <mergeCell ref="B392:C392"/>
    <mergeCell ref="B393:C393"/>
    <mergeCell ref="B394:C394"/>
  </mergeCells>
  <printOptions horizontalCentered="1" verticalCentered="1"/>
  <pageMargins left="0" right="0" top="0" bottom="0" header="0" footer="0"/>
  <pageSetup scale="25" orientation="portrait" r:id="rId1"/>
  <rowBreaks count="2" manualBreakCount="2">
    <brk id="145" max="16" man="1"/>
    <brk id="281" max="16" man="1"/>
  </rowBreaks>
  <colBreaks count="1" manualBreakCount="1">
    <brk id="9" max="394" man="1"/>
  </colBreaks>
  <webPublishItems count="1">
    <webPublishItem id="1655" divId="vi_bpagos_pii_fmi_1655" sourceType="range" sourceRef="B2:T394" destinationFile="T:\Balanza de Pagos\Posición de Inversión Internacional PII (Anual)\VI Manual\vi_bpagos_pii_fm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AA75-844A-43EF-B229-8C7E51D7411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PII_ANUAL_FMI</vt:lpstr>
      <vt:lpstr>Hoja1</vt:lpstr>
      <vt:lpstr>PII_ANUAL_FMI!Área_de_impresión</vt:lpstr>
      <vt:lpstr>PII_ANUAL_FMI!Títulos_a_imprimir</vt:lpstr>
    </vt:vector>
  </TitlesOfParts>
  <Company>Banguat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Raynier Villegas Pérez</dc:creator>
  <cp:lastModifiedBy>Luis Alfredo Arriola Mansilla</cp:lastModifiedBy>
  <cp:lastPrinted>2019-06-27T00:36:35Z</cp:lastPrinted>
  <dcterms:created xsi:type="dcterms:W3CDTF">2019-06-26T20:47:26Z</dcterms:created>
  <dcterms:modified xsi:type="dcterms:W3CDTF">2025-03-28T18:53:53Z</dcterms:modified>
</cp:coreProperties>
</file>